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834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<sst xmlns="http://schemas.openxmlformats.org/spreadsheetml/2006/main" count="138" uniqueCount="81">
  <si>
    <t>Fordulónkénti győzelmek száma</t>
  </si>
  <si>
    <t>NÉV:</t>
  </si>
  <si>
    <t>CSAPAT:</t>
  </si>
  <si>
    <t>Ö.Mé:</t>
  </si>
  <si>
    <t>Gy:</t>
  </si>
  <si>
    <t>Ver:</t>
  </si>
  <si>
    <t>%</t>
  </si>
  <si>
    <t>Kakasd</t>
  </si>
  <si>
    <t>Németh Zoltán</t>
  </si>
  <si>
    <t>Dér János</t>
  </si>
  <si>
    <t>Mózes János</t>
  </si>
  <si>
    <t>Tóth György</t>
  </si>
  <si>
    <t>Pelczer Ferenc</t>
  </si>
  <si>
    <t>Kocsis János</t>
  </si>
  <si>
    <t>Sike Gábor</t>
  </si>
  <si>
    <t>Gazdag Ferenc</t>
  </si>
  <si>
    <t>Sáringer József</t>
  </si>
  <si>
    <t>Simon Csaba</t>
  </si>
  <si>
    <t>Mátyás Attila</t>
  </si>
  <si>
    <t>Pechár Csaba</t>
  </si>
  <si>
    <t>Hucker Zoltán</t>
  </si>
  <si>
    <t>X= csere játékosok</t>
  </si>
  <si>
    <t>Tóth András</t>
  </si>
  <si>
    <t>Nemes József</t>
  </si>
  <si>
    <t>Csergő Vencel</t>
  </si>
  <si>
    <t>Vajda József</t>
  </si>
  <si>
    <t>Rák Gyula</t>
  </si>
  <si>
    <t>Kárpáti Ferenc</t>
  </si>
  <si>
    <t>Szathmári Zoltán</t>
  </si>
  <si>
    <t>EGYÉNI EREDMÉNYEK</t>
  </si>
  <si>
    <t>Nagy Gábor</t>
  </si>
  <si>
    <t>Komáromi Tibor</t>
  </si>
  <si>
    <t>Majzik Zsuzsanna</t>
  </si>
  <si>
    <t>Pilisi Gábor</t>
  </si>
  <si>
    <t>Flóris Pál</t>
  </si>
  <si>
    <t>Péter Gábor</t>
  </si>
  <si>
    <t>Angyal György</t>
  </si>
  <si>
    <t>Miskei Vendel</t>
  </si>
  <si>
    <t>Straubinger Szilvia</t>
  </si>
  <si>
    <t>Brucker Lilla</t>
  </si>
  <si>
    <t>Kizakisz Georgiosz</t>
  </si>
  <si>
    <t>Karácsonyi- Horváth Edit</t>
  </si>
  <si>
    <t>Bujdos Ferenc</t>
  </si>
  <si>
    <t>Béda György</t>
  </si>
  <si>
    <t>Aranyos Géza</t>
  </si>
  <si>
    <t>Paks</t>
  </si>
  <si>
    <t>Dr Bíró Gyula</t>
  </si>
  <si>
    <t>Horváth Tamás</t>
  </si>
  <si>
    <t>Romanov Orsolya</t>
  </si>
  <si>
    <t>Szabó Bence</t>
  </si>
  <si>
    <t>Klein Zoltán</t>
  </si>
  <si>
    <t>Fógel Szilárd</t>
  </si>
  <si>
    <t>TMSZSE-II.</t>
  </si>
  <si>
    <t>TMSZSE II.</t>
  </si>
  <si>
    <t>TMSZSE-I.</t>
  </si>
  <si>
    <t>Fauszt Richárd</t>
  </si>
  <si>
    <t>Kern Erik</t>
  </si>
  <si>
    <t>Andróczi Gréta</t>
  </si>
  <si>
    <t>Majzik Judit</t>
  </si>
  <si>
    <t/>
  </si>
  <si>
    <t>Őszi teljesítmény</t>
  </si>
  <si>
    <t>Összesített eredmény</t>
  </si>
  <si>
    <t>ÖM:</t>
  </si>
  <si>
    <t>Tavaszi teljesítmény:</t>
  </si>
  <si>
    <t>Patkó Zsombor</t>
  </si>
  <si>
    <t>Balics Viktória</t>
  </si>
  <si>
    <t>BÁT-GABONA KFT</t>
  </si>
  <si>
    <t>Fastron AC Tolna</t>
  </si>
  <si>
    <t>OBALL</t>
  </si>
  <si>
    <t>Andriska Attila</t>
  </si>
  <si>
    <t>Veress Barna</t>
  </si>
  <si>
    <t>Bocs László</t>
  </si>
  <si>
    <t>Ifj. Bocs László Alex</t>
  </si>
  <si>
    <t>MMG-AM</t>
  </si>
  <si>
    <t>Alsónána SE</t>
  </si>
  <si>
    <t>Angyal János</t>
  </si>
  <si>
    <t>Kargl Milán</t>
  </si>
  <si>
    <t>Amatőr Diákok</t>
  </si>
  <si>
    <t>Tóth Kristóf</t>
  </si>
  <si>
    <t>Putnoki Levente</t>
  </si>
  <si>
    <t>Péter András Bálint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</si>
</sst>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53" xfId="0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37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33" borderId="29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2" fontId="1" fillId="0" borderId="60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2" fontId="1" fillId="0" borderId="6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4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6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2"/>
  <sheetViews>
    <sheetView tabSelected="1" zoomScale="130" zoomScaleNormal="130" zoomScalePageLayoutView="0" workbookViewId="0" topLeftCell="A37">
      <selection activeCell="H49" sqref="H49"/>
    </sheetView>
  </sheetViews>
  <sheetFormatPr defaultColWidth="9.00390625" defaultRowHeight="12.75"/>
  <cols>
    <col min="1" max="1" width="21.125" style="49" customWidth="1"/>
    <col min="2" max="2" width="15.25390625" style="63" customWidth="1"/>
    <col min="3" max="4" width="4.75390625" style="63" customWidth="1"/>
    <col min="5" max="5" width="4.625" style="63" customWidth="1"/>
    <col min="6" max="6" width="6.25390625" style="63" customWidth="1"/>
    <col min="7" max="15" width="2.75390625" style="23" customWidth="1"/>
    <col min="16" max="16" width="2.75390625" style="76" customWidth="1"/>
    <col min="17" max="17" width="2.75390625" style="23" customWidth="1"/>
    <col min="18" max="18" width="5.00390625" style="0" customWidth="1"/>
    <col min="19" max="19" width="3.00390625" style="0" customWidth="1"/>
    <col min="20" max="20" width="3.625" style="0" customWidth="1"/>
    <col min="21" max="21" width="9.25390625" style="0" customWidth="1"/>
    <col min="22" max="22" width="4.875" style="0" customWidth="1"/>
    <col min="23" max="23" width="4.00390625" style="0" customWidth="1"/>
    <col min="24" max="24" width="4.25390625" style="0" customWidth="1"/>
    <col min="25" max="25" width="7.625" style="0" customWidth="1"/>
  </cols>
  <sheetData>
    <row r="2" spans="1:25" s="36" customFormat="1" ht="13.5" customHeight="1" thickBot="1">
      <c r="A2" s="39" t="s">
        <v>29</v>
      </c>
      <c r="B2" s="63"/>
      <c r="C2" s="101"/>
      <c r="D2" s="101"/>
      <c r="E2" s="101"/>
      <c r="F2" s="101"/>
      <c r="G2" s="90"/>
      <c r="H2" s="91"/>
      <c r="I2" s="90"/>
      <c r="J2" s="90"/>
      <c r="K2" s="90"/>
      <c r="L2" s="90"/>
      <c r="M2" s="90"/>
      <c r="N2" s="90"/>
      <c r="O2" s="90"/>
      <c r="P2" s="92"/>
      <c r="Q2" s="90"/>
      <c r="R2" s="106"/>
      <c r="S2" s="106"/>
      <c r="T2" s="106"/>
      <c r="U2" s="106"/>
      <c r="V2"/>
      <c r="W2"/>
      <c r="X2"/>
      <c r="Y2"/>
    </row>
    <row r="3" spans="1:25" ht="13.5" customHeight="1" thickBot="1">
      <c r="A3" s="39"/>
      <c r="B3" s="64"/>
      <c r="C3" s="160" t="s">
        <v>60</v>
      </c>
      <c r="D3" s="160"/>
      <c r="E3" s="160"/>
      <c r="F3" s="160"/>
      <c r="G3" s="157" t="s">
        <v>0</v>
      </c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 t="s">
        <v>63</v>
      </c>
      <c r="S3" s="158"/>
      <c r="T3" s="158"/>
      <c r="U3" s="158"/>
      <c r="V3" s="161" t="s">
        <v>61</v>
      </c>
      <c r="W3" s="162"/>
      <c r="X3" s="162"/>
      <c r="Y3" s="163"/>
    </row>
    <row r="4" spans="1:25" ht="13.5" customHeight="1" thickBot="1">
      <c r="A4" s="60" t="s">
        <v>1</v>
      </c>
      <c r="B4" s="60" t="s">
        <v>2</v>
      </c>
      <c r="C4" s="102" t="s">
        <v>3</v>
      </c>
      <c r="D4" s="103" t="s">
        <v>4</v>
      </c>
      <c r="E4" s="104" t="s">
        <v>5</v>
      </c>
      <c r="F4" s="105" t="s">
        <v>6</v>
      </c>
      <c r="G4" s="50">
        <v>1</v>
      </c>
      <c r="H4" s="24">
        <v>2</v>
      </c>
      <c r="I4" s="24">
        <v>3</v>
      </c>
      <c r="J4" s="24">
        <v>4</v>
      </c>
      <c r="K4" s="24">
        <v>5</v>
      </c>
      <c r="L4" s="24">
        <v>6</v>
      </c>
      <c r="M4" s="24">
        <v>7</v>
      </c>
      <c r="N4" s="24">
        <v>8</v>
      </c>
      <c r="O4" s="24">
        <v>9</v>
      </c>
      <c r="P4" s="77">
        <v>10</v>
      </c>
      <c r="Q4" s="24">
        <v>11</v>
      </c>
      <c r="R4" s="102" t="s">
        <v>3</v>
      </c>
      <c r="S4" s="103" t="s">
        <v>4</v>
      </c>
      <c r="T4" s="104" t="s">
        <v>5</v>
      </c>
      <c r="U4" s="105" t="s">
        <v>6</v>
      </c>
      <c r="V4" s="107" t="s">
        <v>62</v>
      </c>
      <c r="W4" s="108" t="s">
        <v>4</v>
      </c>
      <c r="X4" s="109" t="s">
        <v>5</v>
      </c>
      <c r="Y4" s="110" t="s">
        <v>6</v>
      </c>
    </row>
    <row r="5" spans="1:25" ht="13.5" customHeight="1" thickBot="1">
      <c r="A5" s="147" t="s">
        <v>23</v>
      </c>
      <c r="B5" s="62" t="s">
        <v>7</v>
      </c>
      <c r="C5" s="95">
        <v>21</v>
      </c>
      <c r="D5" s="87">
        <v>7</v>
      </c>
      <c r="E5" s="87">
        <v>14</v>
      </c>
      <c r="F5" s="62">
        <v>33.33</v>
      </c>
      <c r="G5" s="116"/>
      <c r="H5" s="25">
        <v>3</v>
      </c>
      <c r="I5" s="25"/>
      <c r="J5" s="25"/>
      <c r="K5" s="25"/>
      <c r="L5" s="25"/>
      <c r="M5" s="25"/>
      <c r="N5" s="120"/>
      <c r="O5" s="25"/>
      <c r="P5" s="75"/>
      <c r="Q5" s="25"/>
      <c r="R5" s="3">
        <f aca="true" t="shared" si="0" ref="R5:R11">COUNT(G5:Q5)*3</f>
        <v>3</v>
      </c>
      <c r="S5" s="4">
        <f aca="true" t="shared" si="1" ref="S5:S11">SUM(G5:Q5)</f>
        <v>3</v>
      </c>
      <c r="T5" s="5">
        <f aca="true" t="shared" si="2" ref="T5:T11">R5-S5</f>
        <v>0</v>
      </c>
      <c r="U5" s="6">
        <f aca="true" t="shared" si="3" ref="U5:U11">IF(R5=0,"",S5/R5*100)</f>
        <v>100</v>
      </c>
      <c r="V5" s="4">
        <f aca="true" t="shared" si="4" ref="V5:X11">C5+R5</f>
        <v>24</v>
      </c>
      <c r="W5" s="4">
        <f t="shared" si="4"/>
        <v>10</v>
      </c>
      <c r="X5" s="17">
        <f t="shared" si="4"/>
        <v>14</v>
      </c>
      <c r="Y5" s="6">
        <f aca="true" t="shared" si="5" ref="Y5:Y11">IF(V5=0,"",W5/V5*100)</f>
        <v>41.66666666666667</v>
      </c>
    </row>
    <row r="6" spans="1:25" ht="13.5" customHeight="1" thickBot="1">
      <c r="A6" s="148" t="s">
        <v>24</v>
      </c>
      <c r="B6" s="62" t="s">
        <v>7</v>
      </c>
      <c r="C6" s="96">
        <v>18</v>
      </c>
      <c r="D6" s="86">
        <v>11</v>
      </c>
      <c r="E6" s="86">
        <v>7</v>
      </c>
      <c r="F6" s="68">
        <v>61.11</v>
      </c>
      <c r="G6" s="117">
        <v>3</v>
      </c>
      <c r="H6" s="26"/>
      <c r="I6" s="26"/>
      <c r="J6" s="26"/>
      <c r="K6" s="26"/>
      <c r="L6" s="26"/>
      <c r="M6" s="26"/>
      <c r="N6" s="121"/>
      <c r="O6" s="26"/>
      <c r="P6" s="74"/>
      <c r="Q6" s="26"/>
      <c r="R6" s="3">
        <f t="shared" si="0"/>
        <v>3</v>
      </c>
      <c r="S6" s="4">
        <f t="shared" si="1"/>
        <v>3</v>
      </c>
      <c r="T6" s="5">
        <f t="shared" si="2"/>
        <v>0</v>
      </c>
      <c r="U6" s="6">
        <f t="shared" si="3"/>
        <v>100</v>
      </c>
      <c r="V6" s="4">
        <f t="shared" si="4"/>
        <v>21</v>
      </c>
      <c r="W6" s="4">
        <f t="shared" si="4"/>
        <v>14</v>
      </c>
      <c r="X6" s="17">
        <f t="shared" si="4"/>
        <v>7</v>
      </c>
      <c r="Y6" s="6">
        <f t="shared" si="5"/>
        <v>66.66666666666666</v>
      </c>
    </row>
    <row r="7" spans="1:25" ht="13.5" customHeight="1" thickBot="1">
      <c r="A7" s="148" t="s">
        <v>20</v>
      </c>
      <c r="B7" s="62" t="s">
        <v>7</v>
      </c>
      <c r="C7" s="96">
        <v>9</v>
      </c>
      <c r="D7" s="86">
        <v>7</v>
      </c>
      <c r="E7" s="86">
        <v>2</v>
      </c>
      <c r="F7" s="68">
        <v>77.78</v>
      </c>
      <c r="G7" s="118"/>
      <c r="H7" s="27">
        <v>3</v>
      </c>
      <c r="I7" s="27"/>
      <c r="J7" s="27"/>
      <c r="K7" s="27"/>
      <c r="L7" s="27"/>
      <c r="M7" s="27"/>
      <c r="N7" s="122"/>
      <c r="O7" s="27"/>
      <c r="P7" s="78"/>
      <c r="Q7" s="27"/>
      <c r="R7" s="3">
        <f t="shared" si="0"/>
        <v>3</v>
      </c>
      <c r="S7" s="4">
        <f t="shared" si="1"/>
        <v>3</v>
      </c>
      <c r="T7" s="5">
        <f t="shared" si="2"/>
        <v>0</v>
      </c>
      <c r="U7" s="6">
        <f t="shared" si="3"/>
        <v>100</v>
      </c>
      <c r="V7" s="4">
        <f t="shared" si="4"/>
        <v>12</v>
      </c>
      <c r="W7" s="4">
        <f t="shared" si="4"/>
        <v>10</v>
      </c>
      <c r="X7" s="17">
        <f t="shared" si="4"/>
        <v>2</v>
      </c>
      <c r="Y7" s="6">
        <f t="shared" si="5"/>
        <v>83.33333333333334</v>
      </c>
    </row>
    <row r="8" spans="1:25" ht="13.5" customHeight="1" thickBot="1">
      <c r="A8" s="148" t="s">
        <v>18</v>
      </c>
      <c r="B8" s="62" t="s">
        <v>7</v>
      </c>
      <c r="C8" s="96">
        <v>3</v>
      </c>
      <c r="D8" s="86">
        <v>0</v>
      </c>
      <c r="E8" s="86">
        <v>3</v>
      </c>
      <c r="F8" s="68">
        <v>0</v>
      </c>
      <c r="G8" s="118">
        <v>2</v>
      </c>
      <c r="H8" s="27">
        <v>3</v>
      </c>
      <c r="I8" s="27"/>
      <c r="J8" s="27"/>
      <c r="K8" s="27"/>
      <c r="L8" s="27"/>
      <c r="M8" s="27"/>
      <c r="N8" s="122"/>
      <c r="O8" s="27"/>
      <c r="P8" s="78"/>
      <c r="Q8" s="27"/>
      <c r="R8" s="3">
        <f t="shared" si="0"/>
        <v>6</v>
      </c>
      <c r="S8" s="4">
        <f t="shared" si="1"/>
        <v>5</v>
      </c>
      <c r="T8" s="5">
        <f t="shared" si="2"/>
        <v>1</v>
      </c>
      <c r="U8" s="6">
        <f t="shared" si="3"/>
        <v>83.33333333333334</v>
      </c>
      <c r="V8" s="4">
        <f t="shared" si="4"/>
        <v>9</v>
      </c>
      <c r="W8" s="4">
        <f t="shared" si="4"/>
        <v>5</v>
      </c>
      <c r="X8" s="17">
        <f t="shared" si="4"/>
        <v>4</v>
      </c>
      <c r="Y8" s="6">
        <f t="shared" si="5"/>
        <v>55.55555555555556</v>
      </c>
    </row>
    <row r="9" spans="1:25" ht="13.5" customHeight="1" thickBot="1">
      <c r="A9" s="148" t="s">
        <v>46</v>
      </c>
      <c r="B9" s="62" t="s">
        <v>7</v>
      </c>
      <c r="C9" s="96">
        <v>6</v>
      </c>
      <c r="D9" s="86">
        <v>1</v>
      </c>
      <c r="E9" s="86">
        <v>5</v>
      </c>
      <c r="F9" s="68">
        <v>16.67</v>
      </c>
      <c r="G9" s="118"/>
      <c r="H9" s="27"/>
      <c r="I9" s="27"/>
      <c r="J9" s="27"/>
      <c r="K9" s="27"/>
      <c r="L9" s="27"/>
      <c r="M9" s="27"/>
      <c r="N9" s="122"/>
      <c r="O9" s="27"/>
      <c r="P9" s="78"/>
      <c r="Q9" s="27"/>
      <c r="R9" s="3">
        <f t="shared" si="0"/>
        <v>0</v>
      </c>
      <c r="S9" s="4">
        <f t="shared" si="1"/>
        <v>0</v>
      </c>
      <c r="T9" s="5">
        <f t="shared" si="2"/>
        <v>0</v>
      </c>
      <c r="U9" s="6">
        <f t="shared" si="3"/>
      </c>
      <c r="V9" s="4">
        <f t="shared" si="4"/>
        <v>6</v>
      </c>
      <c r="W9" s="4">
        <f t="shared" si="4"/>
        <v>1</v>
      </c>
      <c r="X9" s="17">
        <f t="shared" si="4"/>
        <v>5</v>
      </c>
      <c r="Y9" s="6">
        <f t="shared" si="5"/>
        <v>16.666666666666664</v>
      </c>
    </row>
    <row r="10" spans="1:25" ht="13.5" customHeight="1" thickBot="1">
      <c r="A10" s="149" t="s">
        <v>19</v>
      </c>
      <c r="B10" s="65" t="s">
        <v>7</v>
      </c>
      <c r="C10" s="96">
        <v>9</v>
      </c>
      <c r="D10" s="86">
        <v>3</v>
      </c>
      <c r="E10" s="86">
        <v>6</v>
      </c>
      <c r="F10" s="68">
        <v>33.33</v>
      </c>
      <c r="G10" s="117">
        <v>3</v>
      </c>
      <c r="H10" s="26"/>
      <c r="I10" s="26"/>
      <c r="J10" s="26"/>
      <c r="K10" s="26"/>
      <c r="L10" s="26"/>
      <c r="M10" s="26"/>
      <c r="N10" s="121"/>
      <c r="O10" s="26"/>
      <c r="P10" s="74"/>
      <c r="Q10" s="26"/>
      <c r="R10" s="3">
        <f>COUNT(G10:Q10)*3</f>
        <v>3</v>
      </c>
      <c r="S10" s="4">
        <f>SUM(G10:Q10)</f>
        <v>3</v>
      </c>
      <c r="T10" s="5">
        <f>R10-S10</f>
        <v>0</v>
      </c>
      <c r="U10" s="6">
        <f>IF(R10=0,"",S10/R10*100)</f>
        <v>100</v>
      </c>
      <c r="V10" s="4">
        <f>C10+R10</f>
        <v>12</v>
      </c>
      <c r="W10" s="4">
        <f>D10+S10</f>
        <v>6</v>
      </c>
      <c r="X10" s="17">
        <f>E10+T10</f>
        <v>6</v>
      </c>
      <c r="Y10" s="6">
        <f>IF(V10=0,"",W10/V10*100)</f>
        <v>50</v>
      </c>
    </row>
    <row r="11" spans="1:25" ht="13.5" customHeight="1" thickBot="1">
      <c r="A11" s="149" t="s">
        <v>31</v>
      </c>
      <c r="B11" s="69" t="s">
        <v>7</v>
      </c>
      <c r="C11" s="97">
        <v>15</v>
      </c>
      <c r="D11" s="89">
        <v>8</v>
      </c>
      <c r="E11" s="89">
        <v>7</v>
      </c>
      <c r="F11" s="69">
        <v>53.33</v>
      </c>
      <c r="G11" s="119"/>
      <c r="H11" s="28"/>
      <c r="I11" s="28"/>
      <c r="J11" s="28"/>
      <c r="K11" s="28"/>
      <c r="L11" s="28"/>
      <c r="M11" s="28"/>
      <c r="N11" s="123"/>
      <c r="O11" s="28"/>
      <c r="P11" s="59"/>
      <c r="Q11" s="28"/>
      <c r="R11" s="1">
        <f t="shared" si="0"/>
        <v>0</v>
      </c>
      <c r="S11" s="2">
        <f t="shared" si="1"/>
        <v>0</v>
      </c>
      <c r="T11" s="7">
        <f t="shared" si="2"/>
        <v>0</v>
      </c>
      <c r="U11" s="8">
        <f t="shared" si="3"/>
      </c>
      <c r="V11" s="4">
        <f t="shared" si="4"/>
        <v>15</v>
      </c>
      <c r="W11" s="4">
        <f t="shared" si="4"/>
        <v>8</v>
      </c>
      <c r="X11" s="17">
        <f t="shared" si="4"/>
        <v>7</v>
      </c>
      <c r="Y11" s="6">
        <f t="shared" si="5"/>
        <v>53.333333333333336</v>
      </c>
    </row>
    <row r="12" spans="1:25" ht="13.5" customHeight="1" thickBot="1">
      <c r="A12" s="45"/>
      <c r="B12" s="66"/>
      <c r="C12" s="71"/>
      <c r="D12" s="71"/>
      <c r="E12" s="71"/>
      <c r="F12" s="88" t="s">
        <v>59</v>
      </c>
      <c r="G12" s="56"/>
      <c r="H12" s="30"/>
      <c r="I12" s="29"/>
      <c r="J12" s="29"/>
      <c r="K12" s="29"/>
      <c r="L12" s="29"/>
      <c r="M12" s="29"/>
      <c r="N12" s="29"/>
      <c r="O12" s="29"/>
      <c r="P12" s="79"/>
      <c r="Q12" s="29"/>
      <c r="R12" s="11"/>
      <c r="S12" s="12"/>
      <c r="T12" s="13"/>
      <c r="U12" s="14">
        <f aca="true" t="shared" si="6" ref="U12:U49">IF(R12=0,"",S12/R12*100)</f>
      </c>
      <c r="V12" s="4"/>
      <c r="W12" s="4"/>
      <c r="X12" s="17"/>
      <c r="Y12" s="6"/>
    </row>
    <row r="13" spans="1:25" ht="13.5" customHeight="1" thickBot="1">
      <c r="A13" s="44" t="s">
        <v>40</v>
      </c>
      <c r="B13" s="150" t="s">
        <v>54</v>
      </c>
      <c r="C13" s="152">
        <v>3</v>
      </c>
      <c r="D13" s="153">
        <v>3</v>
      </c>
      <c r="E13" s="153">
        <v>0</v>
      </c>
      <c r="F13" s="154">
        <v>100</v>
      </c>
      <c r="G13" s="116"/>
      <c r="H13" s="120"/>
      <c r="I13" s="120"/>
      <c r="J13" s="120"/>
      <c r="K13" s="120"/>
      <c r="L13" s="120"/>
      <c r="M13" s="120"/>
      <c r="N13" s="120"/>
      <c r="O13" s="120"/>
      <c r="P13" s="127"/>
      <c r="Q13" s="120"/>
      <c r="R13" s="128">
        <f>COUNT(G13:Q13)*3</f>
        <v>0</v>
      </c>
      <c r="S13" s="129">
        <f>SUM(G13:Q13)</f>
        <v>0</v>
      </c>
      <c r="T13" s="130">
        <f>R13-S13</f>
        <v>0</v>
      </c>
      <c r="U13" s="131">
        <f t="shared" si="6"/>
      </c>
      <c r="V13" s="129">
        <f aca="true" t="shared" si="7" ref="V13:X16">C13+R13</f>
        <v>3</v>
      </c>
      <c r="W13" s="129">
        <f t="shared" si="7"/>
        <v>3</v>
      </c>
      <c r="X13" s="132">
        <f t="shared" si="7"/>
        <v>0</v>
      </c>
      <c r="Y13" s="131">
        <f>IF(V13=0,"",W13/V13*100)</f>
        <v>100</v>
      </c>
    </row>
    <row r="14" spans="1:25" ht="13.5" customHeight="1" thickBot="1">
      <c r="A14" s="44" t="s">
        <v>22</v>
      </c>
      <c r="B14" s="151" t="s">
        <v>54</v>
      </c>
      <c r="C14" s="155">
        <v>24</v>
      </c>
      <c r="D14" s="135">
        <v>18</v>
      </c>
      <c r="E14" s="135">
        <v>6</v>
      </c>
      <c r="F14" s="133">
        <v>75</v>
      </c>
      <c r="G14" s="118">
        <v>3</v>
      </c>
      <c r="H14" s="122">
        <v>3</v>
      </c>
      <c r="I14" s="122"/>
      <c r="J14" s="122"/>
      <c r="K14" s="122"/>
      <c r="L14" s="122"/>
      <c r="M14" s="122"/>
      <c r="N14" s="122"/>
      <c r="O14" s="122"/>
      <c r="P14" s="136"/>
      <c r="Q14" s="122"/>
      <c r="R14" s="128">
        <f>COUNT(G14:Q14)*3</f>
        <v>6</v>
      </c>
      <c r="S14" s="129">
        <f>SUM(G14:Q14)</f>
        <v>6</v>
      </c>
      <c r="T14" s="130">
        <f>R14-S14</f>
        <v>0</v>
      </c>
      <c r="U14" s="131">
        <f t="shared" si="6"/>
        <v>100</v>
      </c>
      <c r="V14" s="129">
        <f t="shared" si="7"/>
        <v>30</v>
      </c>
      <c r="W14" s="129">
        <f t="shared" si="7"/>
        <v>24</v>
      </c>
      <c r="X14" s="132">
        <f t="shared" si="7"/>
        <v>6</v>
      </c>
      <c r="Y14" s="131">
        <f>IF(V14=0,"",W14/V14*100)</f>
        <v>80</v>
      </c>
    </row>
    <row r="15" spans="1:25" ht="13.5" customHeight="1" thickBot="1">
      <c r="A15" s="44" t="s">
        <v>38</v>
      </c>
      <c r="B15" s="151" t="s">
        <v>54</v>
      </c>
      <c r="C15" s="155">
        <v>27</v>
      </c>
      <c r="D15" s="135">
        <v>23</v>
      </c>
      <c r="E15" s="135">
        <v>4</v>
      </c>
      <c r="F15" s="133">
        <v>85.19</v>
      </c>
      <c r="G15" s="118">
        <v>3</v>
      </c>
      <c r="H15" s="122">
        <v>2</v>
      </c>
      <c r="I15" s="122"/>
      <c r="J15" s="122"/>
      <c r="K15" s="122"/>
      <c r="L15" s="122"/>
      <c r="M15" s="122"/>
      <c r="N15" s="122"/>
      <c r="O15" s="122"/>
      <c r="P15" s="136"/>
      <c r="Q15" s="122"/>
      <c r="R15" s="128">
        <f>COUNT(G15:Q15)*3</f>
        <v>6</v>
      </c>
      <c r="S15" s="129">
        <f>SUM(G15:Q15)</f>
        <v>5</v>
      </c>
      <c r="T15" s="130">
        <f>R15-S15</f>
        <v>1</v>
      </c>
      <c r="U15" s="131">
        <f t="shared" si="6"/>
        <v>83.33333333333334</v>
      </c>
      <c r="V15" s="129">
        <f t="shared" si="7"/>
        <v>33</v>
      </c>
      <c r="W15" s="129">
        <f t="shared" si="7"/>
        <v>28</v>
      </c>
      <c r="X15" s="132">
        <f t="shared" si="7"/>
        <v>5</v>
      </c>
      <c r="Y15" s="131">
        <f>IF(V15=0,"",W15/V15*100)</f>
        <v>84.84848484848484</v>
      </c>
    </row>
    <row r="16" spans="1:25" ht="13.5" customHeight="1" thickBot="1">
      <c r="A16" s="44" t="s">
        <v>65</v>
      </c>
      <c r="B16" s="151" t="s">
        <v>54</v>
      </c>
      <c r="C16" s="156">
        <v>27</v>
      </c>
      <c r="D16" s="138">
        <v>22</v>
      </c>
      <c r="E16" s="138">
        <v>5</v>
      </c>
      <c r="F16" s="139">
        <v>81.48</v>
      </c>
      <c r="G16" s="118">
        <v>3</v>
      </c>
      <c r="H16" s="122">
        <v>3</v>
      </c>
      <c r="I16" s="122"/>
      <c r="J16" s="122"/>
      <c r="K16" s="122"/>
      <c r="L16" s="122"/>
      <c r="M16" s="122"/>
      <c r="N16" s="122"/>
      <c r="O16" s="122"/>
      <c r="P16" s="136"/>
      <c r="Q16" s="122"/>
      <c r="R16" s="128">
        <f>COUNT(G16:Q16)*3</f>
        <v>6</v>
      </c>
      <c r="S16" s="129">
        <f>SUM(G16:Q16)</f>
        <v>6</v>
      </c>
      <c r="T16" s="130">
        <f>R16-S16</f>
        <v>0</v>
      </c>
      <c r="U16" s="131">
        <f t="shared" si="6"/>
        <v>100</v>
      </c>
      <c r="V16" s="129">
        <f t="shared" si="7"/>
        <v>33</v>
      </c>
      <c r="W16" s="129">
        <f t="shared" si="7"/>
        <v>28</v>
      </c>
      <c r="X16" s="132">
        <f t="shared" si="7"/>
        <v>5</v>
      </c>
      <c r="Y16" s="131">
        <f>IF(V16=0,"",W16/V16*100)</f>
        <v>84.84848484848484</v>
      </c>
    </row>
    <row r="17" spans="1:25" ht="13.5" customHeight="1" thickBot="1">
      <c r="A17" s="45"/>
      <c r="B17" s="66"/>
      <c r="C17" s="71"/>
      <c r="D17" s="71"/>
      <c r="E17" s="71"/>
      <c r="F17" s="88" t="s">
        <v>59</v>
      </c>
      <c r="G17" s="73"/>
      <c r="H17" s="30"/>
      <c r="I17" s="30"/>
      <c r="J17" s="30"/>
      <c r="K17" s="30"/>
      <c r="L17" s="30"/>
      <c r="M17" s="30"/>
      <c r="N17" s="30"/>
      <c r="O17" s="30"/>
      <c r="P17" s="80"/>
      <c r="Q17" s="30"/>
      <c r="R17" s="3"/>
      <c r="S17" s="4"/>
      <c r="T17" s="5"/>
      <c r="U17" s="6">
        <f t="shared" si="6"/>
      </c>
      <c r="V17" s="1"/>
      <c r="W17" s="2"/>
      <c r="X17" s="112"/>
      <c r="Y17" s="113"/>
    </row>
    <row r="18" spans="1:25" ht="13.5" customHeight="1" thickBot="1">
      <c r="A18" s="40" t="s">
        <v>9</v>
      </c>
      <c r="B18" s="70" t="s">
        <v>66</v>
      </c>
      <c r="C18" s="95">
        <v>5</v>
      </c>
      <c r="D18" s="87">
        <v>1</v>
      </c>
      <c r="E18" s="87">
        <v>4</v>
      </c>
      <c r="F18" s="62">
        <v>20</v>
      </c>
      <c r="G18" s="55"/>
      <c r="H18" s="31">
        <v>1</v>
      </c>
      <c r="I18" s="31"/>
      <c r="J18" s="31"/>
      <c r="K18" s="31"/>
      <c r="L18" s="31"/>
      <c r="M18" s="31"/>
      <c r="N18" s="31"/>
      <c r="O18" s="31"/>
      <c r="P18" s="81"/>
      <c r="Q18" s="140"/>
      <c r="R18" s="3">
        <f>COUNT(G18:Q18)*3-2</f>
        <v>1</v>
      </c>
      <c r="S18" s="4">
        <f>SUM(G18:Q18)</f>
        <v>1</v>
      </c>
      <c r="T18" s="5">
        <f>R18-S18</f>
        <v>0</v>
      </c>
      <c r="U18" s="6">
        <f>IF(R18=0,"",S18/R18*100)</f>
        <v>100</v>
      </c>
      <c r="V18" s="4">
        <f aca="true" t="shared" si="8" ref="V18:X22">C18+R18</f>
        <v>6</v>
      </c>
      <c r="W18" s="4">
        <f t="shared" si="8"/>
        <v>2</v>
      </c>
      <c r="X18" s="17">
        <f t="shared" si="8"/>
        <v>4</v>
      </c>
      <c r="Y18" s="6">
        <f>IF(V18=0,"",W18/V18*100)</f>
        <v>33.33333333333333</v>
      </c>
    </row>
    <row r="19" spans="1:25" ht="13.5" customHeight="1" thickBot="1">
      <c r="A19" s="44" t="s">
        <v>10</v>
      </c>
      <c r="B19" s="65" t="s">
        <v>66</v>
      </c>
      <c r="C19" s="96">
        <v>18</v>
      </c>
      <c r="D19" s="86">
        <v>17</v>
      </c>
      <c r="E19" s="86">
        <v>1</v>
      </c>
      <c r="F19" s="68">
        <v>98.44</v>
      </c>
      <c r="G19" s="52">
        <v>3</v>
      </c>
      <c r="H19" s="26">
        <v>3</v>
      </c>
      <c r="I19" s="26"/>
      <c r="J19" s="26"/>
      <c r="K19" s="26"/>
      <c r="L19" s="26"/>
      <c r="M19" s="26"/>
      <c r="N19" s="26"/>
      <c r="O19" s="26"/>
      <c r="P19" s="74"/>
      <c r="Q19" s="121"/>
      <c r="R19" s="3">
        <f>COUNT(G19:Q19)*3-0</f>
        <v>6</v>
      </c>
      <c r="S19" s="4">
        <f>SUM(G19:Q19)</f>
        <v>6</v>
      </c>
      <c r="T19" s="5">
        <f>R19-S19</f>
        <v>0</v>
      </c>
      <c r="U19" s="6">
        <f t="shared" si="6"/>
        <v>100</v>
      </c>
      <c r="V19" s="4">
        <f t="shared" si="8"/>
        <v>24</v>
      </c>
      <c r="W19" s="4">
        <f t="shared" si="8"/>
        <v>23</v>
      </c>
      <c r="X19" s="17">
        <f t="shared" si="8"/>
        <v>1</v>
      </c>
      <c r="Y19" s="6">
        <f>IF(V19=0,"",W19/V19*100)</f>
        <v>95.83333333333334</v>
      </c>
    </row>
    <row r="20" spans="1:25" ht="13.5" customHeight="1" thickBot="1">
      <c r="A20" s="46" t="s">
        <v>11</v>
      </c>
      <c r="B20" s="68" t="s">
        <v>66</v>
      </c>
      <c r="C20" s="96">
        <v>18</v>
      </c>
      <c r="D20" s="86">
        <v>15</v>
      </c>
      <c r="E20" s="86">
        <v>3</v>
      </c>
      <c r="F20" s="68">
        <v>83.33</v>
      </c>
      <c r="G20" s="52"/>
      <c r="H20" s="26"/>
      <c r="I20" s="26"/>
      <c r="J20" s="26"/>
      <c r="K20" s="26"/>
      <c r="L20" s="26"/>
      <c r="M20" s="26"/>
      <c r="N20" s="26"/>
      <c r="O20" s="26"/>
      <c r="P20" s="74"/>
      <c r="Q20" s="121"/>
      <c r="R20" s="3">
        <f>COUNT(G20:Q20)*3</f>
        <v>0</v>
      </c>
      <c r="S20" s="4">
        <f>SUM(G20:Q20)</f>
        <v>0</v>
      </c>
      <c r="T20" s="5">
        <f>R20-S20</f>
        <v>0</v>
      </c>
      <c r="U20" s="6">
        <f t="shared" si="6"/>
      </c>
      <c r="V20" s="4">
        <f t="shared" si="8"/>
        <v>18</v>
      </c>
      <c r="W20" s="4">
        <f t="shared" si="8"/>
        <v>15</v>
      </c>
      <c r="X20" s="17">
        <f t="shared" si="8"/>
        <v>3</v>
      </c>
      <c r="Y20" s="6">
        <f>IF(V20=0,"",W20/V20*100)</f>
        <v>83.33333333333334</v>
      </c>
    </row>
    <row r="21" spans="1:25" ht="13.5" customHeight="1" thickBot="1">
      <c r="A21" s="46" t="s">
        <v>30</v>
      </c>
      <c r="B21" s="62" t="s">
        <v>66</v>
      </c>
      <c r="C21" s="96">
        <v>23</v>
      </c>
      <c r="D21" s="86">
        <v>18</v>
      </c>
      <c r="E21" s="86">
        <v>5</v>
      </c>
      <c r="F21" s="68">
        <v>78.26</v>
      </c>
      <c r="G21" s="53">
        <v>3</v>
      </c>
      <c r="H21" s="27">
        <v>3</v>
      </c>
      <c r="I21" s="27"/>
      <c r="J21" s="27"/>
      <c r="K21" s="27"/>
      <c r="L21" s="27"/>
      <c r="M21" s="27"/>
      <c r="N21" s="27"/>
      <c r="O21" s="27"/>
      <c r="P21" s="78"/>
      <c r="Q21" s="122"/>
      <c r="R21" s="3">
        <f>COUNT(G21:Q21)*3</f>
        <v>6</v>
      </c>
      <c r="S21" s="4">
        <f>SUM(G21:Q21)</f>
        <v>6</v>
      </c>
      <c r="T21" s="5">
        <f>R21-S21</f>
        <v>0</v>
      </c>
      <c r="U21" s="6">
        <f t="shared" si="6"/>
        <v>100</v>
      </c>
      <c r="V21" s="4">
        <f t="shared" si="8"/>
        <v>29</v>
      </c>
      <c r="W21" s="4">
        <f t="shared" si="8"/>
        <v>24</v>
      </c>
      <c r="X21" s="17">
        <f t="shared" si="8"/>
        <v>5</v>
      </c>
      <c r="Y21" s="6">
        <f>IF(V21=0,"",W21/V21*100)</f>
        <v>82.75862068965517</v>
      </c>
    </row>
    <row r="22" spans="1:25" ht="13.5" customHeight="1" thickBot="1">
      <c r="A22" s="47" t="s">
        <v>37</v>
      </c>
      <c r="B22" s="69" t="s">
        <v>66</v>
      </c>
      <c r="C22" s="97">
        <v>17</v>
      </c>
      <c r="D22" s="89">
        <v>6</v>
      </c>
      <c r="E22" s="89">
        <v>11</v>
      </c>
      <c r="F22" s="69">
        <v>35.29</v>
      </c>
      <c r="G22" s="53">
        <v>2</v>
      </c>
      <c r="H22" s="27">
        <v>1</v>
      </c>
      <c r="I22" s="27"/>
      <c r="J22" s="27"/>
      <c r="K22" s="27"/>
      <c r="L22" s="27"/>
      <c r="M22" s="27"/>
      <c r="N22" s="27"/>
      <c r="O22" s="27"/>
      <c r="P22" s="78"/>
      <c r="Q22" s="122"/>
      <c r="R22" s="3">
        <f>COUNT(G22:Q22)*3-1</f>
        <v>5</v>
      </c>
      <c r="S22" s="4">
        <f>SUM(G22:Q22)</f>
        <v>3</v>
      </c>
      <c r="T22" s="5">
        <f>R22-S22</f>
        <v>2</v>
      </c>
      <c r="U22" s="6">
        <f t="shared" si="6"/>
        <v>60</v>
      </c>
      <c r="V22" s="4">
        <f t="shared" si="8"/>
        <v>22</v>
      </c>
      <c r="W22" s="4">
        <f t="shared" si="8"/>
        <v>9</v>
      </c>
      <c r="X22" s="17">
        <f t="shared" si="8"/>
        <v>13</v>
      </c>
      <c r="Y22" s="6">
        <f>IF(V22=0,"",W22/V22*100)</f>
        <v>40.909090909090914</v>
      </c>
    </row>
    <row r="23" spans="1:25" ht="13.5" customHeight="1" thickBot="1">
      <c r="A23" s="45"/>
      <c r="B23" s="67"/>
      <c r="C23" s="71"/>
      <c r="D23" s="71"/>
      <c r="E23" s="71"/>
      <c r="F23" s="88" t="s">
        <v>59</v>
      </c>
      <c r="G23" s="93"/>
      <c r="H23" s="32"/>
      <c r="I23" s="32"/>
      <c r="J23" s="32"/>
      <c r="K23" s="32"/>
      <c r="L23" s="32"/>
      <c r="M23" s="32"/>
      <c r="N23" s="32"/>
      <c r="O23" s="32"/>
      <c r="P23" s="82"/>
      <c r="Q23" s="32"/>
      <c r="R23" s="15"/>
      <c r="S23" s="16"/>
      <c r="T23" s="9"/>
      <c r="U23" s="10">
        <f t="shared" si="6"/>
      </c>
      <c r="V23" s="4"/>
      <c r="W23" s="4"/>
      <c r="X23" s="17"/>
      <c r="Y23" s="6"/>
    </row>
    <row r="24" spans="1:25" ht="13.5" customHeight="1" thickBot="1">
      <c r="A24" s="40" t="s">
        <v>39</v>
      </c>
      <c r="B24" s="67" t="s">
        <v>67</v>
      </c>
      <c r="C24" s="95">
        <v>18</v>
      </c>
      <c r="D24" s="87">
        <v>11</v>
      </c>
      <c r="E24" s="87">
        <v>7</v>
      </c>
      <c r="F24" s="62">
        <v>61.11</v>
      </c>
      <c r="G24" s="116"/>
      <c r="H24" s="120"/>
      <c r="I24" s="25"/>
      <c r="J24" s="25"/>
      <c r="K24" s="25"/>
      <c r="L24" s="25"/>
      <c r="M24" s="25"/>
      <c r="N24" s="25"/>
      <c r="O24" s="25"/>
      <c r="P24" s="75"/>
      <c r="Q24" s="25"/>
      <c r="R24" s="3">
        <f aca="true" t="shared" si="9" ref="R24:R31">COUNT(G24:Q24)*3</f>
        <v>0</v>
      </c>
      <c r="S24" s="4">
        <f aca="true" t="shared" si="10" ref="S24:S31">SUM(G24:Q24)</f>
        <v>0</v>
      </c>
      <c r="T24" s="5">
        <f aca="true" t="shared" si="11" ref="T24:T31">R24-S24</f>
        <v>0</v>
      </c>
      <c r="U24" s="6">
        <f t="shared" si="6"/>
      </c>
      <c r="V24" s="4">
        <f aca="true" t="shared" si="12" ref="V24:X31">C24+R24</f>
        <v>18</v>
      </c>
      <c r="W24" s="4">
        <f t="shared" si="12"/>
        <v>11</v>
      </c>
      <c r="X24" s="17">
        <f t="shared" si="12"/>
        <v>7</v>
      </c>
      <c r="Y24" s="6">
        <f aca="true" t="shared" si="13" ref="Y24:Y31">IF(V24=0,"",W24/V24*100)</f>
        <v>61.111111111111114</v>
      </c>
    </row>
    <row r="25" spans="1:25" ht="13.5" customHeight="1" thickBot="1">
      <c r="A25" s="41" t="s">
        <v>57</v>
      </c>
      <c r="B25" s="68" t="s">
        <v>67</v>
      </c>
      <c r="C25" s="96">
        <v>6</v>
      </c>
      <c r="D25" s="86">
        <v>0</v>
      </c>
      <c r="E25" s="86">
        <v>6</v>
      </c>
      <c r="F25" s="68">
        <v>0</v>
      </c>
      <c r="G25" s="117">
        <v>0</v>
      </c>
      <c r="H25" s="121"/>
      <c r="I25" s="26"/>
      <c r="J25" s="26"/>
      <c r="K25" s="26"/>
      <c r="L25" s="26"/>
      <c r="M25" s="26"/>
      <c r="N25" s="26"/>
      <c r="O25" s="26"/>
      <c r="P25" s="74"/>
      <c r="Q25" s="26"/>
      <c r="R25" s="3">
        <f t="shared" si="9"/>
        <v>3</v>
      </c>
      <c r="S25" s="4">
        <f t="shared" si="10"/>
        <v>0</v>
      </c>
      <c r="T25" s="5">
        <f t="shared" si="11"/>
        <v>3</v>
      </c>
      <c r="U25" s="6">
        <f t="shared" si="6"/>
        <v>0</v>
      </c>
      <c r="V25" s="4">
        <f t="shared" si="12"/>
        <v>9</v>
      </c>
      <c r="W25" s="4">
        <f t="shared" si="12"/>
        <v>0</v>
      </c>
      <c r="X25" s="17">
        <f t="shared" si="12"/>
        <v>9</v>
      </c>
      <c r="Y25" s="6">
        <f t="shared" si="13"/>
        <v>0</v>
      </c>
    </row>
    <row r="26" spans="1:25" ht="13.5" customHeight="1" thickBot="1">
      <c r="A26" s="44" t="s">
        <v>58</v>
      </c>
      <c r="B26" s="65" t="s">
        <v>67</v>
      </c>
      <c r="C26" s="96">
        <v>6</v>
      </c>
      <c r="D26" s="86">
        <v>5</v>
      </c>
      <c r="E26" s="86">
        <v>1</v>
      </c>
      <c r="F26" s="68">
        <v>83.33</v>
      </c>
      <c r="G26" s="117"/>
      <c r="H26" s="121"/>
      <c r="I26" s="26"/>
      <c r="J26" s="26"/>
      <c r="K26" s="26"/>
      <c r="L26" s="26"/>
      <c r="M26" s="26"/>
      <c r="N26" s="26"/>
      <c r="O26" s="26"/>
      <c r="P26" s="74"/>
      <c r="Q26" s="26"/>
      <c r="R26" s="3">
        <f t="shared" si="9"/>
        <v>0</v>
      </c>
      <c r="S26" s="4">
        <f t="shared" si="10"/>
        <v>0</v>
      </c>
      <c r="T26" s="5">
        <f t="shared" si="11"/>
        <v>0</v>
      </c>
      <c r="U26" s="6">
        <f t="shared" si="6"/>
      </c>
      <c r="V26" s="4">
        <f t="shared" si="12"/>
        <v>6</v>
      </c>
      <c r="W26" s="4">
        <f t="shared" si="12"/>
        <v>5</v>
      </c>
      <c r="X26" s="17">
        <f t="shared" si="12"/>
        <v>1</v>
      </c>
      <c r="Y26" s="6">
        <f t="shared" si="13"/>
        <v>83.33333333333334</v>
      </c>
    </row>
    <row r="27" spans="1:25" ht="13.5" customHeight="1" thickBot="1">
      <c r="A27" s="41" t="s">
        <v>12</v>
      </c>
      <c r="B27" s="98" t="s">
        <v>67</v>
      </c>
      <c r="C27" s="96">
        <v>24</v>
      </c>
      <c r="D27" s="86">
        <v>12</v>
      </c>
      <c r="E27" s="86">
        <v>12</v>
      </c>
      <c r="F27" s="68">
        <v>50</v>
      </c>
      <c r="G27" s="117">
        <v>1</v>
      </c>
      <c r="H27" s="121"/>
      <c r="I27" s="26"/>
      <c r="J27" s="26"/>
      <c r="K27" s="26"/>
      <c r="L27" s="26"/>
      <c r="M27" s="26"/>
      <c r="N27" s="26"/>
      <c r="O27" s="26"/>
      <c r="P27" s="74"/>
      <c r="Q27" s="26"/>
      <c r="R27" s="3">
        <f t="shared" si="9"/>
        <v>3</v>
      </c>
      <c r="S27" s="4">
        <f t="shared" si="10"/>
        <v>1</v>
      </c>
      <c r="T27" s="5">
        <f t="shared" si="11"/>
        <v>2</v>
      </c>
      <c r="U27" s="6">
        <f t="shared" si="6"/>
        <v>33.33333333333333</v>
      </c>
      <c r="V27" s="4">
        <f t="shared" si="12"/>
        <v>27</v>
      </c>
      <c r="W27" s="4">
        <f t="shared" si="12"/>
        <v>13</v>
      </c>
      <c r="X27" s="17">
        <f t="shared" si="12"/>
        <v>14</v>
      </c>
      <c r="Y27" s="6">
        <f t="shared" si="13"/>
        <v>48.148148148148145</v>
      </c>
    </row>
    <row r="28" spans="1:25" ht="13.5" customHeight="1" thickBot="1">
      <c r="A28" s="41" t="s">
        <v>56</v>
      </c>
      <c r="B28" s="68" t="s">
        <v>67</v>
      </c>
      <c r="C28" s="96">
        <v>3</v>
      </c>
      <c r="D28" s="86">
        <v>1</v>
      </c>
      <c r="E28" s="86">
        <v>2</v>
      </c>
      <c r="F28" s="68">
        <v>33.33</v>
      </c>
      <c r="G28" s="117"/>
      <c r="H28" s="121"/>
      <c r="I28" s="26"/>
      <c r="J28" s="26"/>
      <c r="K28" s="26"/>
      <c r="L28" s="26"/>
      <c r="M28" s="26"/>
      <c r="N28" s="26"/>
      <c r="O28" s="26"/>
      <c r="P28" s="74"/>
      <c r="Q28" s="26"/>
      <c r="R28" s="3">
        <f t="shared" si="9"/>
        <v>0</v>
      </c>
      <c r="S28" s="4">
        <f t="shared" si="10"/>
        <v>0</v>
      </c>
      <c r="T28" s="5">
        <f t="shared" si="11"/>
        <v>0</v>
      </c>
      <c r="U28" s="6">
        <f t="shared" si="6"/>
      </c>
      <c r="V28" s="4">
        <f t="shared" si="12"/>
        <v>3</v>
      </c>
      <c r="W28" s="4">
        <f t="shared" si="12"/>
        <v>1</v>
      </c>
      <c r="X28" s="17">
        <f t="shared" si="12"/>
        <v>2</v>
      </c>
      <c r="Y28" s="6">
        <f t="shared" si="13"/>
        <v>33.33333333333333</v>
      </c>
    </row>
    <row r="29" spans="1:25" ht="13.5" customHeight="1" thickBot="1">
      <c r="A29" s="41" t="s">
        <v>55</v>
      </c>
      <c r="B29" s="62" t="s">
        <v>67</v>
      </c>
      <c r="C29" s="96">
        <v>24</v>
      </c>
      <c r="D29" s="86">
        <v>7</v>
      </c>
      <c r="E29" s="86">
        <v>17</v>
      </c>
      <c r="F29" s="68">
        <v>29.17</v>
      </c>
      <c r="G29" s="117">
        <v>0</v>
      </c>
      <c r="H29" s="121"/>
      <c r="I29" s="26"/>
      <c r="J29" s="26"/>
      <c r="K29" s="26"/>
      <c r="L29" s="26"/>
      <c r="M29" s="26"/>
      <c r="N29" s="26"/>
      <c r="O29" s="26"/>
      <c r="P29" s="74"/>
      <c r="Q29" s="26"/>
      <c r="R29" s="3">
        <f>COUNT(G29:Q29)*3</f>
        <v>3</v>
      </c>
      <c r="S29" s="4">
        <f>SUM(G29:Q29)</f>
        <v>0</v>
      </c>
      <c r="T29" s="5">
        <f>R29-S29</f>
        <v>3</v>
      </c>
      <c r="U29" s="6">
        <f>IF(R29=0,"",S29/R29*100)</f>
        <v>0</v>
      </c>
      <c r="V29" s="4">
        <f>C29+R29</f>
        <v>27</v>
      </c>
      <c r="W29" s="4">
        <f>D29+S29</f>
        <v>7</v>
      </c>
      <c r="X29" s="17">
        <f>E29+T29</f>
        <v>20</v>
      </c>
      <c r="Y29" s="6">
        <f>IF(V29=0,"",W29/V29*100)</f>
        <v>25.925925925925924</v>
      </c>
    </row>
    <row r="30" spans="1:25" ht="13.5" customHeight="1" thickBot="1">
      <c r="A30" s="44" t="s">
        <v>47</v>
      </c>
      <c r="B30" s="65" t="s">
        <v>67</v>
      </c>
      <c r="C30" s="96">
        <v>0</v>
      </c>
      <c r="D30" s="86">
        <v>0</v>
      </c>
      <c r="E30" s="86">
        <v>0</v>
      </c>
      <c r="F30" s="68">
        <v>0</v>
      </c>
      <c r="G30" s="117"/>
      <c r="H30" s="121"/>
      <c r="I30" s="26"/>
      <c r="J30" s="26"/>
      <c r="K30" s="26"/>
      <c r="L30" s="26"/>
      <c r="M30" s="26"/>
      <c r="N30" s="26"/>
      <c r="O30" s="26"/>
      <c r="P30" s="74"/>
      <c r="Q30" s="26"/>
      <c r="R30" s="3">
        <f t="shared" si="9"/>
        <v>0</v>
      </c>
      <c r="S30" s="4">
        <f t="shared" si="10"/>
        <v>0</v>
      </c>
      <c r="T30" s="5">
        <f t="shared" si="11"/>
        <v>0</v>
      </c>
      <c r="U30" s="6">
        <f t="shared" si="6"/>
      </c>
      <c r="V30" s="4">
        <f t="shared" si="12"/>
        <v>0</v>
      </c>
      <c r="W30" s="4">
        <f t="shared" si="12"/>
        <v>0</v>
      </c>
      <c r="X30" s="17">
        <f t="shared" si="12"/>
        <v>0</v>
      </c>
      <c r="Y30" s="6">
        <f t="shared" si="13"/>
      </c>
    </row>
    <row r="31" spans="1:25" ht="13.5" customHeight="1" thickBot="1">
      <c r="A31" s="42" t="s">
        <v>32</v>
      </c>
      <c r="B31" s="69" t="s">
        <v>67</v>
      </c>
      <c r="C31" s="97">
        <v>0</v>
      </c>
      <c r="D31" s="89">
        <v>0</v>
      </c>
      <c r="E31" s="89">
        <v>0</v>
      </c>
      <c r="F31" s="69">
        <v>0</v>
      </c>
      <c r="G31" s="119"/>
      <c r="H31" s="123"/>
      <c r="I31" s="28"/>
      <c r="J31" s="28"/>
      <c r="K31" s="28"/>
      <c r="L31" s="28"/>
      <c r="M31" s="28"/>
      <c r="N31" s="28"/>
      <c r="O31" s="28"/>
      <c r="P31" s="59"/>
      <c r="Q31" s="28"/>
      <c r="R31" s="1">
        <f t="shared" si="9"/>
        <v>0</v>
      </c>
      <c r="S31" s="2">
        <f t="shared" si="10"/>
        <v>0</v>
      </c>
      <c r="T31" s="7">
        <f t="shared" si="11"/>
        <v>0</v>
      </c>
      <c r="U31" s="8">
        <f t="shared" si="6"/>
      </c>
      <c r="V31" s="4">
        <f t="shared" si="12"/>
        <v>0</v>
      </c>
      <c r="W31" s="4">
        <f t="shared" si="12"/>
        <v>0</v>
      </c>
      <c r="X31" s="17">
        <f t="shared" si="12"/>
        <v>0</v>
      </c>
      <c r="Y31" s="6">
        <f t="shared" si="13"/>
      </c>
    </row>
    <row r="32" spans="1:25" ht="13.5" customHeight="1" thickBot="1">
      <c r="A32" s="43"/>
      <c r="B32" s="65"/>
      <c r="C32" s="71"/>
      <c r="D32" s="71"/>
      <c r="E32" s="71"/>
      <c r="F32" s="88" t="s">
        <v>59</v>
      </c>
      <c r="G32" s="56"/>
      <c r="H32" s="29"/>
      <c r="I32" s="29"/>
      <c r="J32" s="29"/>
      <c r="K32" s="29"/>
      <c r="L32" s="29"/>
      <c r="M32" s="29"/>
      <c r="N32" s="29"/>
      <c r="O32" s="29"/>
      <c r="P32" s="79"/>
      <c r="Q32" s="29"/>
      <c r="R32" s="11"/>
      <c r="S32" s="12"/>
      <c r="T32" s="13"/>
      <c r="U32" s="14">
        <f t="shared" si="6"/>
      </c>
      <c r="V32" s="1"/>
      <c r="W32" s="2"/>
      <c r="X32" s="18"/>
      <c r="Y32" s="111"/>
    </row>
    <row r="33" spans="1:25" ht="13.5" customHeight="1" thickBot="1">
      <c r="A33" s="41" t="s">
        <v>48</v>
      </c>
      <c r="B33" s="67" t="s">
        <v>68</v>
      </c>
      <c r="C33" s="124">
        <v>4</v>
      </c>
      <c r="D33" s="125">
        <v>1</v>
      </c>
      <c r="E33" s="125">
        <v>3</v>
      </c>
      <c r="F33" s="126">
        <v>25</v>
      </c>
      <c r="G33" s="116"/>
      <c r="H33" s="120"/>
      <c r="I33" s="120"/>
      <c r="J33" s="120"/>
      <c r="K33" s="120"/>
      <c r="L33" s="120"/>
      <c r="M33" s="120"/>
      <c r="N33" s="120"/>
      <c r="O33" s="120"/>
      <c r="P33" s="127"/>
      <c r="Q33" s="120"/>
      <c r="R33" s="3">
        <f>COUNT(G33:Q33)*3</f>
        <v>0</v>
      </c>
      <c r="S33" s="4">
        <f>SUM(G33:Q33)</f>
        <v>0</v>
      </c>
      <c r="T33" s="5">
        <f>R33-S33</f>
        <v>0</v>
      </c>
      <c r="U33" s="6">
        <f t="shared" si="6"/>
      </c>
      <c r="V33" s="4">
        <f aca="true" t="shared" si="14" ref="V33:X37">C33+R33</f>
        <v>4</v>
      </c>
      <c r="W33" s="4">
        <f t="shared" si="14"/>
        <v>1</v>
      </c>
      <c r="X33" s="17">
        <f t="shared" si="14"/>
        <v>3</v>
      </c>
      <c r="Y33" s="6">
        <f>IF(V33=0,"",W33/V33*100)</f>
        <v>25</v>
      </c>
    </row>
    <row r="34" spans="1:25" ht="13.5" customHeight="1" thickBot="1">
      <c r="A34" s="44" t="s">
        <v>69</v>
      </c>
      <c r="B34" s="68" t="s">
        <v>68</v>
      </c>
      <c r="C34" s="134">
        <v>27</v>
      </c>
      <c r="D34" s="135">
        <v>18</v>
      </c>
      <c r="E34" s="135">
        <v>9</v>
      </c>
      <c r="F34" s="133">
        <v>66.67</v>
      </c>
      <c r="G34" s="142">
        <v>1</v>
      </c>
      <c r="H34" s="140"/>
      <c r="I34" s="140"/>
      <c r="J34" s="140"/>
      <c r="K34" s="140"/>
      <c r="L34" s="140"/>
      <c r="M34" s="140"/>
      <c r="N34" s="140"/>
      <c r="O34" s="140"/>
      <c r="P34" s="143"/>
      <c r="Q34" s="140"/>
      <c r="R34" s="3">
        <f>COUNT(G34:Q34)*3</f>
        <v>3</v>
      </c>
      <c r="S34" s="4">
        <f>SUM(G34:Q34)</f>
        <v>1</v>
      </c>
      <c r="T34" s="5">
        <f>R34-S34</f>
        <v>2</v>
      </c>
      <c r="U34" s="6">
        <f t="shared" si="6"/>
        <v>33.33333333333333</v>
      </c>
      <c r="V34" s="4">
        <f t="shared" si="14"/>
        <v>30</v>
      </c>
      <c r="W34" s="4">
        <f t="shared" si="14"/>
        <v>19</v>
      </c>
      <c r="X34" s="17">
        <f t="shared" si="14"/>
        <v>11</v>
      </c>
      <c r="Y34" s="6">
        <f>IF(V34=0,"",W34/V34*100)</f>
        <v>63.33333333333333</v>
      </c>
    </row>
    <row r="35" spans="1:25" ht="13.5" customHeight="1" thickBot="1">
      <c r="A35" s="44" t="s">
        <v>70</v>
      </c>
      <c r="B35" s="65" t="s">
        <v>68</v>
      </c>
      <c r="C35" s="134">
        <v>27</v>
      </c>
      <c r="D35" s="135">
        <v>20</v>
      </c>
      <c r="E35" s="135">
        <v>7</v>
      </c>
      <c r="F35" s="133">
        <v>74.07</v>
      </c>
      <c r="G35" s="142">
        <v>1</v>
      </c>
      <c r="H35" s="140"/>
      <c r="I35" s="140"/>
      <c r="J35" s="140"/>
      <c r="K35" s="140"/>
      <c r="L35" s="140"/>
      <c r="M35" s="140"/>
      <c r="N35" s="140"/>
      <c r="O35" s="140"/>
      <c r="P35" s="143"/>
      <c r="Q35" s="140"/>
      <c r="R35" s="3">
        <f>COUNT(G35:Q35)*3</f>
        <v>3</v>
      </c>
      <c r="S35" s="4">
        <f>SUM(G35:Q35)</f>
        <v>1</v>
      </c>
      <c r="T35" s="5">
        <f>R35-S35</f>
        <v>2</v>
      </c>
      <c r="U35" s="6">
        <f t="shared" si="6"/>
        <v>33.33333333333333</v>
      </c>
      <c r="V35" s="4">
        <f t="shared" si="14"/>
        <v>30</v>
      </c>
      <c r="W35" s="4">
        <f t="shared" si="14"/>
        <v>21</v>
      </c>
      <c r="X35" s="17">
        <f t="shared" si="14"/>
        <v>9</v>
      </c>
      <c r="Y35" s="6">
        <f>IF(V35=0,"",W35/V35*100)</f>
        <v>70</v>
      </c>
    </row>
    <row r="36" spans="1:25" ht="13.5" customHeight="1" thickBot="1">
      <c r="A36" s="44" t="s">
        <v>71</v>
      </c>
      <c r="B36" s="68" t="s">
        <v>68</v>
      </c>
      <c r="C36" s="134">
        <v>0</v>
      </c>
      <c r="D36" s="135">
        <v>0</v>
      </c>
      <c r="E36" s="135">
        <v>0</v>
      </c>
      <c r="F36" s="133">
        <v>0</v>
      </c>
      <c r="G36" s="117"/>
      <c r="H36" s="121"/>
      <c r="I36" s="121"/>
      <c r="J36" s="121"/>
      <c r="K36" s="121"/>
      <c r="L36" s="121"/>
      <c r="M36" s="121"/>
      <c r="N36" s="121"/>
      <c r="O36" s="121"/>
      <c r="P36" s="144"/>
      <c r="Q36" s="121"/>
      <c r="R36" s="3">
        <f>COUNT(G36:Q36)*3</f>
        <v>0</v>
      </c>
      <c r="S36" s="4">
        <f>SUM(G36:Q36)</f>
        <v>0</v>
      </c>
      <c r="T36" s="5">
        <f>R36-S36</f>
        <v>0</v>
      </c>
      <c r="U36" s="6">
        <f t="shared" si="6"/>
      </c>
      <c r="V36" s="4">
        <f t="shared" si="14"/>
        <v>0</v>
      </c>
      <c r="W36" s="4">
        <f t="shared" si="14"/>
        <v>0</v>
      </c>
      <c r="X36" s="17">
        <f t="shared" si="14"/>
        <v>0</v>
      </c>
      <c r="Y36" s="6">
        <f>IF(V36=0,"",W36/V36*100)</f>
      </c>
    </row>
    <row r="37" spans="1:25" ht="13.5" customHeight="1" thickBot="1">
      <c r="A37" s="42" t="s">
        <v>72</v>
      </c>
      <c r="B37" s="69" t="s">
        <v>68</v>
      </c>
      <c r="C37" s="137">
        <v>23</v>
      </c>
      <c r="D37" s="138">
        <v>13</v>
      </c>
      <c r="E37" s="138">
        <v>10</v>
      </c>
      <c r="F37" s="139">
        <v>56.52</v>
      </c>
      <c r="G37" s="119">
        <v>1</v>
      </c>
      <c r="H37" s="123"/>
      <c r="I37" s="123"/>
      <c r="J37" s="123"/>
      <c r="K37" s="123"/>
      <c r="L37" s="123"/>
      <c r="M37" s="123"/>
      <c r="N37" s="123"/>
      <c r="O37" s="141"/>
      <c r="P37" s="145"/>
      <c r="Q37" s="141"/>
      <c r="R37" s="1">
        <f>COUNT(G37:Q37)*3</f>
        <v>3</v>
      </c>
      <c r="S37" s="2">
        <f>SUM(G37:Q37)</f>
        <v>1</v>
      </c>
      <c r="T37" s="7">
        <f>R37-S37</f>
        <v>2</v>
      </c>
      <c r="U37" s="8">
        <f t="shared" si="6"/>
        <v>33.33333333333333</v>
      </c>
      <c r="V37" s="4">
        <f t="shared" si="14"/>
        <v>26</v>
      </c>
      <c r="W37" s="4">
        <f t="shared" si="14"/>
        <v>14</v>
      </c>
      <c r="X37" s="17">
        <f t="shared" si="14"/>
        <v>12</v>
      </c>
      <c r="Y37" s="6">
        <f>IF(V37=0,"",W37/V37*100)</f>
        <v>53.84615384615385</v>
      </c>
    </row>
    <row r="38" spans="1:25" ht="13.5" customHeight="1" thickBot="1">
      <c r="A38" s="48"/>
      <c r="B38" s="99"/>
      <c r="C38" s="71"/>
      <c r="D38" s="71"/>
      <c r="E38" s="71"/>
      <c r="F38" s="88" t="s">
        <v>59</v>
      </c>
      <c r="G38" s="34"/>
      <c r="H38" s="38"/>
      <c r="I38" s="38"/>
      <c r="J38" s="38"/>
      <c r="K38" s="30"/>
      <c r="L38" s="34"/>
      <c r="M38" s="38"/>
      <c r="N38" s="38"/>
      <c r="O38" s="38"/>
      <c r="P38" s="83"/>
      <c r="Q38" s="61"/>
      <c r="R38" s="19"/>
      <c r="S38" s="20"/>
      <c r="T38" s="20"/>
      <c r="U38" s="21">
        <f t="shared" si="6"/>
      </c>
      <c r="V38" s="1"/>
      <c r="W38" s="2"/>
      <c r="X38" s="18"/>
      <c r="Y38" s="111"/>
    </row>
    <row r="39" spans="1:25" ht="13.5" customHeight="1" thickBot="1">
      <c r="A39" s="40" t="s">
        <v>34</v>
      </c>
      <c r="B39" s="67" t="s">
        <v>73</v>
      </c>
      <c r="C39" s="95">
        <v>15</v>
      </c>
      <c r="D39" s="87">
        <v>1</v>
      </c>
      <c r="E39" s="87">
        <v>14</v>
      </c>
      <c r="F39" s="62">
        <v>6.67</v>
      </c>
      <c r="G39" s="52">
        <v>1</v>
      </c>
      <c r="H39" s="26">
        <v>0</v>
      </c>
      <c r="I39" s="26"/>
      <c r="J39" s="26"/>
      <c r="K39" s="26"/>
      <c r="L39" s="121"/>
      <c r="M39" s="26"/>
      <c r="N39" s="26"/>
      <c r="O39" s="26"/>
      <c r="P39" s="74"/>
      <c r="Q39" s="26"/>
      <c r="R39" s="3">
        <f>COUNT(G39:Q39)*3-1</f>
        <v>5</v>
      </c>
      <c r="S39" s="4">
        <f aca="true" t="shared" si="15" ref="S39:S44">SUM(G39:Q39)</f>
        <v>1</v>
      </c>
      <c r="T39" s="5">
        <f aca="true" t="shared" si="16" ref="T39:T44">R39-S39</f>
        <v>4</v>
      </c>
      <c r="U39" s="6">
        <f t="shared" si="6"/>
        <v>20</v>
      </c>
      <c r="V39" s="4">
        <f aca="true" t="shared" si="17" ref="V39:X44">C39+R39</f>
        <v>20</v>
      </c>
      <c r="W39" s="4">
        <f t="shared" si="17"/>
        <v>2</v>
      </c>
      <c r="X39" s="17">
        <f t="shared" si="17"/>
        <v>18</v>
      </c>
      <c r="Y39" s="6">
        <f aca="true" t="shared" si="18" ref="Y39:Y44">IF(V39=0,"",W39/V39*100)</f>
        <v>10</v>
      </c>
    </row>
    <row r="40" spans="1:25" ht="13.5" customHeight="1" thickBot="1">
      <c r="A40" s="41" t="s">
        <v>15</v>
      </c>
      <c r="B40" s="68" t="s">
        <v>73</v>
      </c>
      <c r="C40" s="96">
        <v>27</v>
      </c>
      <c r="D40" s="86">
        <v>4</v>
      </c>
      <c r="E40" s="86">
        <v>23</v>
      </c>
      <c r="F40" s="68">
        <v>14.81</v>
      </c>
      <c r="G40" s="53">
        <v>2</v>
      </c>
      <c r="H40" s="27">
        <v>0</v>
      </c>
      <c r="I40" s="27"/>
      <c r="J40" s="27"/>
      <c r="K40" s="27"/>
      <c r="L40" s="122"/>
      <c r="M40" s="27"/>
      <c r="N40" s="27"/>
      <c r="O40" s="27"/>
      <c r="P40" s="78"/>
      <c r="Q40" s="27"/>
      <c r="R40" s="3">
        <f>COUNT(G40:Q40)*3</f>
        <v>6</v>
      </c>
      <c r="S40" s="4">
        <f t="shared" si="15"/>
        <v>2</v>
      </c>
      <c r="T40" s="5">
        <f t="shared" si="16"/>
        <v>4</v>
      </c>
      <c r="U40" s="6">
        <f t="shared" si="6"/>
        <v>33.33333333333333</v>
      </c>
      <c r="V40" s="4">
        <f t="shared" si="17"/>
        <v>33</v>
      </c>
      <c r="W40" s="4">
        <f t="shared" si="17"/>
        <v>6</v>
      </c>
      <c r="X40" s="17">
        <f t="shared" si="17"/>
        <v>27</v>
      </c>
      <c r="Y40" s="6">
        <f t="shared" si="18"/>
        <v>18.181818181818183</v>
      </c>
    </row>
    <row r="41" spans="1:25" ht="13.5" customHeight="1" thickBot="1">
      <c r="A41" s="41" t="s">
        <v>27</v>
      </c>
      <c r="B41" s="65" t="s">
        <v>73</v>
      </c>
      <c r="C41" s="96">
        <v>5</v>
      </c>
      <c r="D41" s="86">
        <v>0</v>
      </c>
      <c r="E41" s="86">
        <v>5</v>
      </c>
      <c r="F41" s="68">
        <v>0</v>
      </c>
      <c r="G41" s="53"/>
      <c r="H41" s="33"/>
      <c r="I41" s="26"/>
      <c r="J41" s="53"/>
      <c r="K41" s="27"/>
      <c r="L41" s="122"/>
      <c r="M41" s="27"/>
      <c r="N41" s="27"/>
      <c r="O41" s="27"/>
      <c r="P41" s="78"/>
      <c r="Q41" s="27"/>
      <c r="R41" s="3">
        <f>COUNT(G41:Q41)*3</f>
        <v>0</v>
      </c>
      <c r="S41" s="4">
        <f t="shared" si="15"/>
        <v>0</v>
      </c>
      <c r="T41" s="5">
        <f t="shared" si="16"/>
        <v>0</v>
      </c>
      <c r="U41" s="6">
        <f t="shared" si="6"/>
      </c>
      <c r="V41" s="4">
        <f t="shared" si="17"/>
        <v>5</v>
      </c>
      <c r="W41" s="4">
        <f t="shared" si="17"/>
        <v>0</v>
      </c>
      <c r="X41" s="17">
        <f t="shared" si="17"/>
        <v>5</v>
      </c>
      <c r="Y41" s="6">
        <f t="shared" si="18"/>
        <v>0</v>
      </c>
    </row>
    <row r="42" spans="1:25" ht="13.5" customHeight="1" thickBot="1">
      <c r="A42" s="44" t="s">
        <v>17</v>
      </c>
      <c r="B42" s="68" t="s">
        <v>73</v>
      </c>
      <c r="C42" s="96">
        <v>15</v>
      </c>
      <c r="D42" s="86">
        <v>3</v>
      </c>
      <c r="E42" s="86">
        <v>12</v>
      </c>
      <c r="F42" s="68">
        <v>20</v>
      </c>
      <c r="G42" s="53">
        <v>2</v>
      </c>
      <c r="H42" s="27"/>
      <c r="I42" s="29"/>
      <c r="J42" s="27"/>
      <c r="K42" s="27"/>
      <c r="L42" s="122"/>
      <c r="M42" s="27"/>
      <c r="N42" s="27"/>
      <c r="O42" s="27"/>
      <c r="P42" s="78"/>
      <c r="Q42" s="27"/>
      <c r="R42" s="3">
        <f>COUNT(G42:Q42)*3</f>
        <v>3</v>
      </c>
      <c r="S42" s="4">
        <f t="shared" si="15"/>
        <v>2</v>
      </c>
      <c r="T42" s="5">
        <f t="shared" si="16"/>
        <v>1</v>
      </c>
      <c r="U42" s="6">
        <f t="shared" si="6"/>
        <v>66.66666666666666</v>
      </c>
      <c r="V42" s="4">
        <f t="shared" si="17"/>
        <v>18</v>
      </c>
      <c r="W42" s="4">
        <f t="shared" si="17"/>
        <v>5</v>
      </c>
      <c r="X42" s="17">
        <f t="shared" si="17"/>
        <v>13</v>
      </c>
      <c r="Y42" s="6">
        <f t="shared" si="18"/>
        <v>27.77777777777778</v>
      </c>
    </row>
    <row r="43" spans="1:25" ht="13.5" customHeight="1" thickBot="1">
      <c r="A43" s="44" t="s">
        <v>33</v>
      </c>
      <c r="B43" s="65" t="s">
        <v>73</v>
      </c>
      <c r="C43" s="96">
        <v>19</v>
      </c>
      <c r="D43" s="86">
        <v>3</v>
      </c>
      <c r="E43" s="86">
        <v>16</v>
      </c>
      <c r="F43" s="68">
        <v>15.79</v>
      </c>
      <c r="G43" s="53">
        <v>0</v>
      </c>
      <c r="H43" s="27">
        <v>1</v>
      </c>
      <c r="I43" s="27"/>
      <c r="J43" s="27"/>
      <c r="K43" s="27"/>
      <c r="L43" s="122"/>
      <c r="M43" s="27"/>
      <c r="N43" s="27"/>
      <c r="O43" s="27"/>
      <c r="P43" s="78"/>
      <c r="Q43" s="27"/>
      <c r="R43" s="3">
        <f>COUNT(G43:Q43)*3-2</f>
        <v>4</v>
      </c>
      <c r="S43" s="4">
        <f t="shared" si="15"/>
        <v>1</v>
      </c>
      <c r="T43" s="5">
        <f t="shared" si="16"/>
        <v>3</v>
      </c>
      <c r="U43" s="6">
        <f t="shared" si="6"/>
        <v>25</v>
      </c>
      <c r="V43" s="4">
        <f t="shared" si="17"/>
        <v>23</v>
      </c>
      <c r="W43" s="4">
        <f t="shared" si="17"/>
        <v>4</v>
      </c>
      <c r="X43" s="17">
        <f t="shared" si="17"/>
        <v>19</v>
      </c>
      <c r="Y43" s="6">
        <f t="shared" si="18"/>
        <v>17.391304347826086</v>
      </c>
    </row>
    <row r="44" spans="1:25" ht="13.5" customHeight="1" thickBot="1">
      <c r="A44" s="42" t="s">
        <v>16</v>
      </c>
      <c r="B44" s="69" t="s">
        <v>73</v>
      </c>
      <c r="C44" s="97">
        <v>0</v>
      </c>
      <c r="D44" s="89">
        <v>0</v>
      </c>
      <c r="E44" s="89">
        <v>0</v>
      </c>
      <c r="F44" s="69">
        <v>0</v>
      </c>
      <c r="G44" s="54"/>
      <c r="H44" s="28"/>
      <c r="I44" s="28"/>
      <c r="J44" s="28"/>
      <c r="K44" s="28"/>
      <c r="L44" s="123"/>
      <c r="M44" s="28"/>
      <c r="N44" s="28"/>
      <c r="O44" s="28"/>
      <c r="P44" s="59"/>
      <c r="Q44" s="28"/>
      <c r="R44" s="1">
        <f>COUNT(G44:Q44)*3</f>
        <v>0</v>
      </c>
      <c r="S44" s="2">
        <f t="shared" si="15"/>
        <v>0</v>
      </c>
      <c r="T44" s="18">
        <f t="shared" si="16"/>
        <v>0</v>
      </c>
      <c r="U44" s="6">
        <f t="shared" si="6"/>
      </c>
      <c r="V44" s="4">
        <f t="shared" si="17"/>
        <v>0</v>
      </c>
      <c r="W44" s="4">
        <f t="shared" si="17"/>
        <v>0</v>
      </c>
      <c r="X44" s="17">
        <f t="shared" si="17"/>
        <v>0</v>
      </c>
      <c r="Y44" s="6">
        <f t="shared" si="18"/>
      </c>
    </row>
    <row r="45" spans="1:25" ht="13.5" customHeight="1" thickBot="1">
      <c r="A45" s="47"/>
      <c r="B45" s="72"/>
      <c r="C45" s="71"/>
      <c r="D45" s="71"/>
      <c r="E45" s="71"/>
      <c r="F45" s="88" t="s">
        <v>59</v>
      </c>
      <c r="G45" s="56"/>
      <c r="H45" s="29"/>
      <c r="I45" s="29"/>
      <c r="J45" s="29"/>
      <c r="K45" s="29"/>
      <c r="L45" s="29"/>
      <c r="M45" s="29"/>
      <c r="N45" s="29"/>
      <c r="O45" s="29"/>
      <c r="P45" s="79"/>
      <c r="Q45" s="29"/>
      <c r="R45" s="11"/>
      <c r="S45" s="12"/>
      <c r="T45" s="22"/>
      <c r="U45" s="10">
        <f t="shared" si="6"/>
      </c>
      <c r="V45" s="1"/>
      <c r="W45" s="2"/>
      <c r="X45" s="18"/>
      <c r="Y45" s="114"/>
    </row>
    <row r="46" spans="1:25" ht="13.5" customHeight="1" thickBot="1">
      <c r="A46" s="40" t="s">
        <v>25</v>
      </c>
      <c r="B46" s="70" t="s">
        <v>74</v>
      </c>
      <c r="C46" s="95">
        <v>20</v>
      </c>
      <c r="D46" s="87">
        <v>7</v>
      </c>
      <c r="E46" s="87">
        <v>13</v>
      </c>
      <c r="F46" s="62">
        <v>35</v>
      </c>
      <c r="G46" s="116">
        <v>0</v>
      </c>
      <c r="H46" s="120">
        <v>1</v>
      </c>
      <c r="I46" s="120"/>
      <c r="J46" s="120"/>
      <c r="K46" s="120"/>
      <c r="L46" s="25"/>
      <c r="M46" s="25"/>
      <c r="N46" s="25"/>
      <c r="O46" s="25"/>
      <c r="P46" s="75"/>
      <c r="Q46" s="25"/>
      <c r="R46" s="3">
        <f>COUNT(G46:Q46)*3</f>
        <v>6</v>
      </c>
      <c r="S46" s="4">
        <f>SUM(G46:Q46)</f>
        <v>1</v>
      </c>
      <c r="T46" s="5">
        <f>R46-S46</f>
        <v>5</v>
      </c>
      <c r="U46" s="6">
        <f t="shared" si="6"/>
        <v>16.666666666666664</v>
      </c>
      <c r="V46" s="4">
        <f aca="true" t="shared" si="19" ref="V46:X49">C46+R46</f>
        <v>26</v>
      </c>
      <c r="W46" s="4">
        <f t="shared" si="19"/>
        <v>8</v>
      </c>
      <c r="X46" s="17">
        <f t="shared" si="19"/>
        <v>18</v>
      </c>
      <c r="Y46" s="6">
        <f>IF(V46=0,"",W46/V46*100)</f>
        <v>30.76923076923077</v>
      </c>
    </row>
    <row r="47" spans="1:25" ht="13.5" customHeight="1" thickBot="1">
      <c r="A47" s="41" t="s">
        <v>13</v>
      </c>
      <c r="B47" s="68" t="s">
        <v>74</v>
      </c>
      <c r="C47" s="96">
        <v>27</v>
      </c>
      <c r="D47" s="86">
        <v>24</v>
      </c>
      <c r="E47" s="86">
        <v>3</v>
      </c>
      <c r="F47" s="68">
        <v>88.89</v>
      </c>
      <c r="G47" s="117"/>
      <c r="H47" s="121">
        <v>3</v>
      </c>
      <c r="I47" s="121"/>
      <c r="J47" s="121"/>
      <c r="K47" s="121"/>
      <c r="L47" s="26"/>
      <c r="M47" s="26"/>
      <c r="N47" s="26"/>
      <c r="O47" s="26"/>
      <c r="P47" s="74"/>
      <c r="Q47" s="26"/>
      <c r="R47" s="3">
        <f>COUNT(G47:Q47)*3</f>
        <v>3</v>
      </c>
      <c r="S47" s="4">
        <f>SUM(G47:Q47)</f>
        <v>3</v>
      </c>
      <c r="T47" s="5">
        <f>R47-S47</f>
        <v>0</v>
      </c>
      <c r="U47" s="6">
        <f t="shared" si="6"/>
        <v>100</v>
      </c>
      <c r="V47" s="4">
        <f t="shared" si="19"/>
        <v>30</v>
      </c>
      <c r="W47" s="4">
        <f t="shared" si="19"/>
        <v>27</v>
      </c>
      <c r="X47" s="17">
        <f t="shared" si="19"/>
        <v>3</v>
      </c>
      <c r="Y47" s="6">
        <f>IF(V47=0,"",W47/V47*100)</f>
        <v>90</v>
      </c>
    </row>
    <row r="48" spans="1:25" ht="13.5" customHeight="1" thickBot="1">
      <c r="A48" s="41" t="s">
        <v>26</v>
      </c>
      <c r="B48" s="68" t="s">
        <v>74</v>
      </c>
      <c r="C48" s="96">
        <v>23</v>
      </c>
      <c r="D48" s="86">
        <v>8</v>
      </c>
      <c r="E48" s="86">
        <v>15</v>
      </c>
      <c r="F48" s="68">
        <v>34.78</v>
      </c>
      <c r="G48" s="117">
        <v>1</v>
      </c>
      <c r="H48" s="121">
        <v>0</v>
      </c>
      <c r="I48" s="121"/>
      <c r="J48" s="121"/>
      <c r="K48" s="121"/>
      <c r="L48" s="26"/>
      <c r="M48" s="26"/>
      <c r="N48" s="26"/>
      <c r="O48" s="26"/>
      <c r="P48" s="74"/>
      <c r="Q48" s="26"/>
      <c r="R48" s="3">
        <f>COUNT(G48:Q48)*3</f>
        <v>6</v>
      </c>
      <c r="S48" s="4">
        <f>SUM(G48:Q48)</f>
        <v>1</v>
      </c>
      <c r="T48" s="5">
        <f>R48-S48</f>
        <v>5</v>
      </c>
      <c r="U48" s="6">
        <f t="shared" si="6"/>
        <v>16.666666666666664</v>
      </c>
      <c r="V48" s="4">
        <f t="shared" si="19"/>
        <v>29</v>
      </c>
      <c r="W48" s="4">
        <f t="shared" si="19"/>
        <v>9</v>
      </c>
      <c r="X48" s="17">
        <f t="shared" si="19"/>
        <v>20</v>
      </c>
      <c r="Y48" s="6">
        <f>IF(V48=0,"",W48/V48*100)</f>
        <v>31.03448275862069</v>
      </c>
    </row>
    <row r="49" spans="1:25" ht="13.5" customHeight="1" thickBot="1">
      <c r="A49" s="42" t="s">
        <v>35</v>
      </c>
      <c r="B49" s="69" t="s">
        <v>74</v>
      </c>
      <c r="C49" s="100">
        <v>11</v>
      </c>
      <c r="D49" s="89">
        <v>2</v>
      </c>
      <c r="E49" s="89">
        <v>9</v>
      </c>
      <c r="F49" s="69">
        <v>18.18</v>
      </c>
      <c r="G49" s="119">
        <v>0</v>
      </c>
      <c r="H49" s="123"/>
      <c r="I49" s="123"/>
      <c r="J49" s="123"/>
      <c r="K49" s="123"/>
      <c r="L49" s="28"/>
      <c r="M49" s="28"/>
      <c r="N49" s="28"/>
      <c r="O49" s="28"/>
      <c r="P49" s="59"/>
      <c r="Q49" s="28"/>
      <c r="R49" s="3">
        <f>COUNT(G49:Q49)*3</f>
        <v>3</v>
      </c>
      <c r="S49" s="4">
        <f>SUM(G49:Q49)</f>
        <v>0</v>
      </c>
      <c r="T49" s="5">
        <f>R49-S49</f>
        <v>3</v>
      </c>
      <c r="U49" s="6">
        <f t="shared" si="6"/>
        <v>0</v>
      </c>
      <c r="V49" s="4">
        <f t="shared" si="19"/>
        <v>14</v>
      </c>
      <c r="W49" s="4">
        <f t="shared" si="19"/>
        <v>2</v>
      </c>
      <c r="X49" s="17">
        <f t="shared" si="19"/>
        <v>12</v>
      </c>
      <c r="Y49" s="6">
        <f>IF(V49=0,"",W49/V49*100)</f>
        <v>14.285714285714285</v>
      </c>
    </row>
    <row r="50" spans="1:25" ht="13.5" customHeight="1" thickBot="1">
      <c r="A50" s="43"/>
      <c r="B50" s="65"/>
      <c r="C50" s="71"/>
      <c r="D50" s="71"/>
      <c r="E50" s="71"/>
      <c r="F50" s="88"/>
      <c r="G50" s="73"/>
      <c r="H50" s="30"/>
      <c r="I50" s="30"/>
      <c r="J50" s="30"/>
      <c r="K50" s="30"/>
      <c r="L50" s="30"/>
      <c r="M50" s="30"/>
      <c r="N50" s="30"/>
      <c r="O50" s="30"/>
      <c r="P50" s="80"/>
      <c r="Q50" s="61"/>
      <c r="R50" s="3"/>
      <c r="S50" s="4"/>
      <c r="T50" s="5"/>
      <c r="U50" s="8"/>
      <c r="V50" s="4"/>
      <c r="W50" s="4"/>
      <c r="X50" s="17"/>
      <c r="Y50" s="6"/>
    </row>
    <row r="51" spans="1:25" ht="13.5" customHeight="1" thickBot="1">
      <c r="A51" s="40" t="s">
        <v>28</v>
      </c>
      <c r="B51" s="70" t="s">
        <v>52</v>
      </c>
      <c r="C51" s="95">
        <v>24</v>
      </c>
      <c r="D51" s="87">
        <v>7</v>
      </c>
      <c r="E51" s="87">
        <v>17</v>
      </c>
      <c r="F51" s="62">
        <v>29.17</v>
      </c>
      <c r="G51" s="51">
        <v>0</v>
      </c>
      <c r="H51" s="120">
        <v>1</v>
      </c>
      <c r="I51" s="120"/>
      <c r="J51" s="120"/>
      <c r="K51" s="120"/>
      <c r="L51" s="120"/>
      <c r="M51" s="120"/>
      <c r="N51" s="120"/>
      <c r="O51" s="120"/>
      <c r="P51" s="127"/>
      <c r="Q51" s="25"/>
      <c r="R51" s="3">
        <f>COUNT(G51:Q51)*3-1</f>
        <v>5</v>
      </c>
      <c r="S51" s="4">
        <f>SUM(G51:Q51)</f>
        <v>1</v>
      </c>
      <c r="T51" s="5">
        <f>R51-S51</f>
        <v>4</v>
      </c>
      <c r="U51" s="6">
        <f>IF(R51=0,"",S51/R51*100)</f>
        <v>20</v>
      </c>
      <c r="V51" s="4">
        <f aca="true" t="shared" si="20" ref="V51:X55">C51+R51</f>
        <v>29</v>
      </c>
      <c r="W51" s="4">
        <f t="shared" si="20"/>
        <v>8</v>
      </c>
      <c r="X51" s="17">
        <f t="shared" si="20"/>
        <v>21</v>
      </c>
      <c r="Y51" s="6">
        <f>IF(V51=0,"",W51/V51*100)</f>
        <v>27.586206896551722</v>
      </c>
    </row>
    <row r="52" spans="1:25" ht="13.5" customHeight="1" thickBot="1">
      <c r="A52" s="41" t="s">
        <v>41</v>
      </c>
      <c r="B52" s="68" t="s">
        <v>53</v>
      </c>
      <c r="C52" s="96">
        <v>8</v>
      </c>
      <c r="D52" s="86">
        <v>6</v>
      </c>
      <c r="E52" s="86">
        <v>2</v>
      </c>
      <c r="F52" s="68">
        <v>75</v>
      </c>
      <c r="G52" s="52">
        <v>0</v>
      </c>
      <c r="H52" s="121">
        <v>1</v>
      </c>
      <c r="I52" s="121"/>
      <c r="J52" s="121"/>
      <c r="K52" s="121"/>
      <c r="L52" s="121"/>
      <c r="M52" s="121"/>
      <c r="N52" s="121"/>
      <c r="O52" s="121"/>
      <c r="P52" s="144"/>
      <c r="Q52" s="26"/>
      <c r="R52" s="3">
        <f>COUNT(G52:Q52)*3-1</f>
        <v>5</v>
      </c>
      <c r="S52" s="4">
        <f>SUM(G52:Q52)</f>
        <v>1</v>
      </c>
      <c r="T52" s="5">
        <f>R52-S52</f>
        <v>4</v>
      </c>
      <c r="U52" s="6">
        <f>IF(R52=0,"",S52/R52*100)</f>
        <v>20</v>
      </c>
      <c r="V52" s="4">
        <f t="shared" si="20"/>
        <v>13</v>
      </c>
      <c r="W52" s="4">
        <f t="shared" si="20"/>
        <v>7</v>
      </c>
      <c r="X52" s="17">
        <f t="shared" si="20"/>
        <v>6</v>
      </c>
      <c r="Y52" s="6">
        <f>IF(V52=0,"",W52/V52*100)</f>
        <v>53.84615384615385</v>
      </c>
    </row>
    <row r="53" spans="1:25" ht="13.5" customHeight="1" thickBot="1">
      <c r="A53" s="44" t="s">
        <v>14</v>
      </c>
      <c r="B53" s="68" t="s">
        <v>53</v>
      </c>
      <c r="C53" s="96">
        <v>18</v>
      </c>
      <c r="D53" s="86">
        <v>9</v>
      </c>
      <c r="E53" s="86">
        <v>9</v>
      </c>
      <c r="F53" s="68">
        <v>50</v>
      </c>
      <c r="G53" s="52">
        <v>0</v>
      </c>
      <c r="H53" s="121">
        <v>2</v>
      </c>
      <c r="I53" s="121"/>
      <c r="J53" s="121"/>
      <c r="K53" s="121"/>
      <c r="L53" s="121"/>
      <c r="M53" s="121"/>
      <c r="N53" s="121"/>
      <c r="O53" s="121"/>
      <c r="P53" s="144"/>
      <c r="Q53" s="26"/>
      <c r="R53" s="3">
        <f>COUNT(G53:Q53)*3</f>
        <v>6</v>
      </c>
      <c r="S53" s="4">
        <f>SUM(G53:Q53)</f>
        <v>2</v>
      </c>
      <c r="T53" s="5">
        <f>R53-S53</f>
        <v>4</v>
      </c>
      <c r="U53" s="6">
        <f>IF(R53=0,"",S53/R53*100)</f>
        <v>33.33333333333333</v>
      </c>
      <c r="V53" s="4">
        <f t="shared" si="20"/>
        <v>24</v>
      </c>
      <c r="W53" s="4">
        <f t="shared" si="20"/>
        <v>11</v>
      </c>
      <c r="X53" s="17">
        <f t="shared" si="20"/>
        <v>13</v>
      </c>
      <c r="Y53" s="6">
        <f>IF(V53=0,"",W53/V53*100)</f>
        <v>45.83333333333333</v>
      </c>
    </row>
    <row r="54" spans="1:25" ht="13.5" customHeight="1" thickBot="1">
      <c r="A54" s="44" t="s">
        <v>75</v>
      </c>
      <c r="B54" s="68" t="s">
        <v>53</v>
      </c>
      <c r="C54" s="96">
        <v>6</v>
      </c>
      <c r="D54" s="86">
        <v>3</v>
      </c>
      <c r="E54" s="86">
        <v>3</v>
      </c>
      <c r="F54" s="68">
        <v>50</v>
      </c>
      <c r="G54" s="53"/>
      <c r="H54" s="122"/>
      <c r="I54" s="122"/>
      <c r="J54" s="122"/>
      <c r="K54" s="122"/>
      <c r="L54" s="122"/>
      <c r="M54" s="122"/>
      <c r="N54" s="122"/>
      <c r="O54" s="122"/>
      <c r="P54" s="136"/>
      <c r="Q54" s="27"/>
      <c r="R54" s="3">
        <f>COUNT(G54:Q54)*3</f>
        <v>0</v>
      </c>
      <c r="S54" s="4">
        <f>SUM(G54:Q54)</f>
        <v>0</v>
      </c>
      <c r="T54" s="5">
        <f>R54-S54</f>
        <v>0</v>
      </c>
      <c r="U54" s="6">
        <f>IF(R54=0,"",S54/R54*100)</f>
      </c>
      <c r="V54" s="4">
        <f t="shared" si="20"/>
        <v>6</v>
      </c>
      <c r="W54" s="4">
        <f t="shared" si="20"/>
        <v>3</v>
      </c>
      <c r="X54" s="17">
        <f t="shared" si="20"/>
        <v>3</v>
      </c>
      <c r="Y54" s="6">
        <f>IF(V54=0,"",W54/V54*100)</f>
        <v>50</v>
      </c>
    </row>
    <row r="55" spans="1:25" ht="13.5" customHeight="1" thickBot="1">
      <c r="A55" s="42" t="s">
        <v>8</v>
      </c>
      <c r="B55" s="69" t="s">
        <v>53</v>
      </c>
      <c r="C55" s="97">
        <v>16</v>
      </c>
      <c r="D55" s="89">
        <v>9</v>
      </c>
      <c r="E55" s="89">
        <v>7</v>
      </c>
      <c r="F55" s="69">
        <v>56.25</v>
      </c>
      <c r="G55" s="54">
        <v>0</v>
      </c>
      <c r="H55" s="123">
        <v>1</v>
      </c>
      <c r="I55" s="123"/>
      <c r="J55" s="123"/>
      <c r="K55" s="123"/>
      <c r="L55" s="123"/>
      <c r="M55" s="123"/>
      <c r="N55" s="123"/>
      <c r="O55" s="123"/>
      <c r="P55" s="146"/>
      <c r="Q55" s="28"/>
      <c r="R55" s="3">
        <f>COUNT(G55:Q55)*3-4</f>
        <v>2</v>
      </c>
      <c r="S55" s="4">
        <f>SUM(G55:Q55)</f>
        <v>1</v>
      </c>
      <c r="T55" s="5">
        <f>R55-S55</f>
        <v>1</v>
      </c>
      <c r="U55" s="6">
        <f>IF(R55=0,"",S55/R55*100)</f>
        <v>50</v>
      </c>
      <c r="V55" s="4">
        <f t="shared" si="20"/>
        <v>18</v>
      </c>
      <c r="W55" s="4">
        <f t="shared" si="20"/>
        <v>10</v>
      </c>
      <c r="X55" s="17">
        <f t="shared" si="20"/>
        <v>8</v>
      </c>
      <c r="Y55" s="6">
        <f>IF(V55=0,"",W55/V55*100)</f>
        <v>55.55555555555556</v>
      </c>
    </row>
    <row r="56" spans="1:25" ht="13.5" customHeight="1" thickBot="1">
      <c r="A56" s="43"/>
      <c r="B56" s="65"/>
      <c r="C56" s="71"/>
      <c r="D56" s="71"/>
      <c r="E56" s="71"/>
      <c r="F56" s="88"/>
      <c r="G56" s="57"/>
      <c r="H56" s="58"/>
      <c r="I56" s="58"/>
      <c r="J56" s="58"/>
      <c r="K56" s="58"/>
      <c r="L56" s="58"/>
      <c r="M56" s="58"/>
      <c r="N56" s="58"/>
      <c r="O56" s="58"/>
      <c r="P56" s="84"/>
      <c r="Q56" s="58"/>
      <c r="R56" s="3"/>
      <c r="S56" s="4"/>
      <c r="T56" s="5"/>
      <c r="U56" s="8"/>
      <c r="V56" s="1"/>
      <c r="W56" s="2"/>
      <c r="X56" s="18"/>
      <c r="Y56" s="111"/>
    </row>
    <row r="57" spans="1:25" ht="13.5" customHeight="1" thickBot="1">
      <c r="A57" s="40" t="s">
        <v>44</v>
      </c>
      <c r="B57" s="67" t="s">
        <v>45</v>
      </c>
      <c r="C57" s="124">
        <v>23</v>
      </c>
      <c r="D57" s="125">
        <v>18</v>
      </c>
      <c r="E57" s="125">
        <v>5</v>
      </c>
      <c r="F57" s="126">
        <v>78.26</v>
      </c>
      <c r="G57" s="116">
        <v>1</v>
      </c>
      <c r="H57" s="120">
        <v>0</v>
      </c>
      <c r="I57" s="120"/>
      <c r="J57" s="120"/>
      <c r="K57" s="120"/>
      <c r="L57" s="120"/>
      <c r="M57" s="120"/>
      <c r="N57" s="120"/>
      <c r="O57" s="120"/>
      <c r="P57" s="127"/>
      <c r="Q57" s="120"/>
      <c r="R57" s="3">
        <f aca="true" t="shared" si="21" ref="R57:R62">COUNT(G57:Q57)*3</f>
        <v>6</v>
      </c>
      <c r="S57" s="4">
        <f aca="true" t="shared" si="22" ref="S57:S62">SUM(G57:Q57)</f>
        <v>1</v>
      </c>
      <c r="T57" s="5">
        <f aca="true" t="shared" si="23" ref="T57:T62">R57-S57</f>
        <v>5</v>
      </c>
      <c r="U57" s="6">
        <f aca="true" t="shared" si="24" ref="U57:U62">IF(R57=0,"",S57/R57*100)</f>
        <v>16.666666666666664</v>
      </c>
      <c r="V57" s="4">
        <f aca="true" t="shared" si="25" ref="V57:X62">C57+R57</f>
        <v>29</v>
      </c>
      <c r="W57" s="4">
        <f t="shared" si="25"/>
        <v>19</v>
      </c>
      <c r="X57" s="17">
        <f t="shared" si="25"/>
        <v>10</v>
      </c>
      <c r="Y57" s="6">
        <f aca="true" t="shared" si="26" ref="Y57:Y62">IF(V57=0,"",W57/V57*100)</f>
        <v>65.51724137931035</v>
      </c>
    </row>
    <row r="58" spans="1:25" ht="13.5" customHeight="1" thickBot="1">
      <c r="A58" s="41" t="s">
        <v>42</v>
      </c>
      <c r="B58" s="68" t="s">
        <v>45</v>
      </c>
      <c r="C58" s="134">
        <v>21</v>
      </c>
      <c r="D58" s="135">
        <v>15</v>
      </c>
      <c r="E58" s="135">
        <v>6</v>
      </c>
      <c r="F58" s="133">
        <v>71.43</v>
      </c>
      <c r="G58" s="117"/>
      <c r="H58" s="121">
        <v>0</v>
      </c>
      <c r="I58" s="121"/>
      <c r="J58" s="121"/>
      <c r="K58" s="121"/>
      <c r="L58" s="121"/>
      <c r="M58" s="121"/>
      <c r="N58" s="121"/>
      <c r="O58" s="121"/>
      <c r="P58" s="144"/>
      <c r="Q58" s="121"/>
      <c r="R58" s="3">
        <f t="shared" si="21"/>
        <v>3</v>
      </c>
      <c r="S58" s="4">
        <f t="shared" si="22"/>
        <v>0</v>
      </c>
      <c r="T58" s="5">
        <f t="shared" si="23"/>
        <v>3</v>
      </c>
      <c r="U58" s="6">
        <f t="shared" si="24"/>
        <v>0</v>
      </c>
      <c r="V58" s="4">
        <f t="shared" si="25"/>
        <v>24</v>
      </c>
      <c r="W58" s="4">
        <f t="shared" si="25"/>
        <v>15</v>
      </c>
      <c r="X58" s="17">
        <f t="shared" si="25"/>
        <v>9</v>
      </c>
      <c r="Y58" s="6">
        <f t="shared" si="26"/>
        <v>62.5</v>
      </c>
    </row>
    <row r="59" spans="1:25" ht="13.5" customHeight="1" thickBot="1">
      <c r="A59" s="44" t="s">
        <v>43</v>
      </c>
      <c r="B59" s="68" t="s">
        <v>45</v>
      </c>
      <c r="C59" s="134">
        <v>3</v>
      </c>
      <c r="D59" s="135">
        <v>2</v>
      </c>
      <c r="E59" s="135">
        <v>1</v>
      </c>
      <c r="F59" s="133">
        <v>66.67</v>
      </c>
      <c r="G59" s="117">
        <v>3</v>
      </c>
      <c r="H59" s="121">
        <v>1</v>
      </c>
      <c r="I59" s="121"/>
      <c r="J59" s="121"/>
      <c r="K59" s="121"/>
      <c r="L59" s="121"/>
      <c r="M59" s="121"/>
      <c r="N59" s="121"/>
      <c r="O59" s="121"/>
      <c r="P59" s="144"/>
      <c r="Q59" s="121"/>
      <c r="R59" s="3">
        <f t="shared" si="21"/>
        <v>6</v>
      </c>
      <c r="S59" s="4">
        <f t="shared" si="22"/>
        <v>4</v>
      </c>
      <c r="T59" s="5">
        <f t="shared" si="23"/>
        <v>2</v>
      </c>
      <c r="U59" s="6">
        <f t="shared" si="24"/>
        <v>66.66666666666666</v>
      </c>
      <c r="V59" s="4">
        <f t="shared" si="25"/>
        <v>9</v>
      </c>
      <c r="W59" s="4">
        <f t="shared" si="25"/>
        <v>6</v>
      </c>
      <c r="X59" s="17">
        <f t="shared" si="25"/>
        <v>3</v>
      </c>
      <c r="Y59" s="6">
        <f t="shared" si="26"/>
        <v>66.66666666666666</v>
      </c>
    </row>
    <row r="60" spans="1:25" ht="13.5" customHeight="1" thickBot="1">
      <c r="A60" s="44" t="s">
        <v>50</v>
      </c>
      <c r="B60" s="68" t="s">
        <v>45</v>
      </c>
      <c r="C60" s="134">
        <v>23</v>
      </c>
      <c r="D60" s="135">
        <v>17</v>
      </c>
      <c r="E60" s="135">
        <v>6</v>
      </c>
      <c r="F60" s="133">
        <v>73.91</v>
      </c>
      <c r="G60" s="117">
        <v>2</v>
      </c>
      <c r="H60" s="121"/>
      <c r="I60" s="121"/>
      <c r="J60" s="121"/>
      <c r="K60" s="121"/>
      <c r="L60" s="121"/>
      <c r="M60" s="121"/>
      <c r="N60" s="121"/>
      <c r="O60" s="121"/>
      <c r="P60" s="144"/>
      <c r="Q60" s="121"/>
      <c r="R60" s="3">
        <f t="shared" si="21"/>
        <v>3</v>
      </c>
      <c r="S60" s="4">
        <f t="shared" si="22"/>
        <v>2</v>
      </c>
      <c r="T60" s="5">
        <f t="shared" si="23"/>
        <v>1</v>
      </c>
      <c r="U60" s="6">
        <f t="shared" si="24"/>
        <v>66.66666666666666</v>
      </c>
      <c r="V60" s="4">
        <f t="shared" si="25"/>
        <v>26</v>
      </c>
      <c r="W60" s="4">
        <f t="shared" si="25"/>
        <v>19</v>
      </c>
      <c r="X60" s="17">
        <f t="shared" si="25"/>
        <v>7</v>
      </c>
      <c r="Y60" s="6">
        <f t="shared" si="26"/>
        <v>73.07692307692307</v>
      </c>
    </row>
    <row r="61" spans="1:25" ht="13.5" customHeight="1" thickBot="1">
      <c r="A61" s="44" t="s">
        <v>51</v>
      </c>
      <c r="B61" s="68" t="s">
        <v>45</v>
      </c>
      <c r="C61" s="134">
        <v>9</v>
      </c>
      <c r="D61" s="135">
        <v>7</v>
      </c>
      <c r="E61" s="135">
        <v>2</v>
      </c>
      <c r="F61" s="133">
        <v>77.78</v>
      </c>
      <c r="G61" s="117"/>
      <c r="H61" s="121"/>
      <c r="I61" s="121"/>
      <c r="J61" s="121"/>
      <c r="K61" s="121"/>
      <c r="L61" s="121"/>
      <c r="M61" s="121"/>
      <c r="N61" s="121"/>
      <c r="O61" s="121"/>
      <c r="P61" s="144"/>
      <c r="Q61" s="121"/>
      <c r="R61" s="3">
        <f t="shared" si="21"/>
        <v>0</v>
      </c>
      <c r="S61" s="4">
        <f t="shared" si="22"/>
        <v>0</v>
      </c>
      <c r="T61" s="5">
        <f t="shared" si="23"/>
        <v>0</v>
      </c>
      <c r="U61" s="6">
        <f t="shared" si="24"/>
      </c>
      <c r="V61" s="4">
        <f t="shared" si="25"/>
        <v>9</v>
      </c>
      <c r="W61" s="4">
        <f t="shared" si="25"/>
        <v>7</v>
      </c>
      <c r="X61" s="17">
        <f t="shared" si="25"/>
        <v>2</v>
      </c>
      <c r="Y61" s="6">
        <f t="shared" si="26"/>
        <v>77.77777777777779</v>
      </c>
    </row>
    <row r="62" spans="1:25" ht="13.5" customHeight="1" thickBot="1">
      <c r="A62" s="44" t="s">
        <v>76</v>
      </c>
      <c r="B62" s="68" t="s">
        <v>45</v>
      </c>
      <c r="C62" s="137">
        <v>2</v>
      </c>
      <c r="D62" s="138">
        <v>1</v>
      </c>
      <c r="E62" s="138">
        <v>1</v>
      </c>
      <c r="F62" s="139">
        <v>50</v>
      </c>
      <c r="G62" s="119"/>
      <c r="H62" s="123"/>
      <c r="I62" s="123"/>
      <c r="J62" s="123"/>
      <c r="K62" s="123"/>
      <c r="L62" s="123"/>
      <c r="M62" s="123"/>
      <c r="N62" s="123"/>
      <c r="O62" s="123"/>
      <c r="P62" s="146"/>
      <c r="Q62" s="146"/>
      <c r="R62" s="3">
        <f t="shared" si="21"/>
        <v>0</v>
      </c>
      <c r="S62" s="4">
        <f t="shared" si="22"/>
        <v>0</v>
      </c>
      <c r="T62" s="5">
        <f t="shared" si="23"/>
        <v>0</v>
      </c>
      <c r="U62" s="6">
        <f t="shared" si="24"/>
      </c>
      <c r="V62" s="4">
        <f t="shared" si="25"/>
        <v>2</v>
      </c>
      <c r="W62" s="4">
        <f t="shared" si="25"/>
        <v>1</v>
      </c>
      <c r="X62" s="17">
        <f t="shared" si="25"/>
        <v>1</v>
      </c>
      <c r="Y62" s="6">
        <f t="shared" si="26"/>
        <v>50</v>
      </c>
    </row>
    <row r="63" spans="1:25" ht="13.5" customHeight="1" thickBot="1">
      <c r="A63" s="48"/>
      <c r="B63" s="88"/>
      <c r="C63" s="71"/>
      <c r="D63" s="71"/>
      <c r="E63" s="71"/>
      <c r="F63" s="88"/>
      <c r="G63" s="94"/>
      <c r="H63" s="35"/>
      <c r="I63" s="35"/>
      <c r="J63" s="35"/>
      <c r="K63" s="35"/>
      <c r="L63" s="35"/>
      <c r="M63" s="35"/>
      <c r="N63" s="35"/>
      <c r="O63" s="35"/>
      <c r="P63" s="85"/>
      <c r="Q63" s="35"/>
      <c r="R63" s="3"/>
      <c r="S63" s="4"/>
      <c r="T63" s="5"/>
      <c r="U63" s="8"/>
      <c r="V63" s="4"/>
      <c r="W63" s="4"/>
      <c r="X63" s="17"/>
      <c r="Y63" s="6"/>
    </row>
    <row r="64" spans="1:25" ht="13.5" customHeight="1" thickBot="1">
      <c r="A64" s="40" t="s">
        <v>49</v>
      </c>
      <c r="B64" s="67" t="s">
        <v>77</v>
      </c>
      <c r="C64" s="95">
        <v>27</v>
      </c>
      <c r="D64" s="87">
        <v>7</v>
      </c>
      <c r="E64" s="87">
        <v>20</v>
      </c>
      <c r="F64" s="62">
        <v>25.93</v>
      </c>
      <c r="G64" s="117">
        <v>3</v>
      </c>
      <c r="H64" s="26">
        <v>0</v>
      </c>
      <c r="I64" s="26"/>
      <c r="J64" s="26"/>
      <c r="K64" s="26"/>
      <c r="L64" s="26"/>
      <c r="M64" s="26"/>
      <c r="N64" s="26"/>
      <c r="O64" s="26"/>
      <c r="P64" s="74"/>
      <c r="Q64" s="26"/>
      <c r="R64" s="3">
        <f aca="true" t="shared" si="27" ref="R64:R69">COUNT(G64:Q64)*3</f>
        <v>6</v>
      </c>
      <c r="S64" s="4">
        <f aca="true" t="shared" si="28" ref="S64:S69">SUM(G64:Q64)</f>
        <v>3</v>
      </c>
      <c r="T64" s="5">
        <f aca="true" t="shared" si="29" ref="T64:T69">R64-S64</f>
        <v>3</v>
      </c>
      <c r="U64" s="6">
        <f aca="true" t="shared" si="30" ref="U64:U69">IF(R64=0,"",S64/R64*100)</f>
        <v>50</v>
      </c>
      <c r="V64" s="4">
        <f aca="true" t="shared" si="31" ref="V64:X69">C64+R64</f>
        <v>33</v>
      </c>
      <c r="W64" s="4">
        <f t="shared" si="31"/>
        <v>10</v>
      </c>
      <c r="X64" s="17">
        <f t="shared" si="31"/>
        <v>23</v>
      </c>
      <c r="Y64" s="6">
        <f aca="true" t="shared" si="32" ref="Y64:Y69">IF(V64=0,"",W64/V64*100)</f>
        <v>30.303030303030305</v>
      </c>
    </row>
    <row r="65" spans="1:25" ht="13.5" customHeight="1" thickBot="1">
      <c r="A65" s="41" t="s">
        <v>64</v>
      </c>
      <c r="B65" s="68" t="s">
        <v>77</v>
      </c>
      <c r="C65" s="96">
        <v>27</v>
      </c>
      <c r="D65" s="86">
        <v>3</v>
      </c>
      <c r="E65" s="86">
        <v>24</v>
      </c>
      <c r="F65" s="68">
        <v>11.11</v>
      </c>
      <c r="G65" s="117">
        <v>1</v>
      </c>
      <c r="H65" s="26">
        <v>0</v>
      </c>
      <c r="I65" s="26"/>
      <c r="J65" s="26"/>
      <c r="K65" s="26"/>
      <c r="L65" s="26"/>
      <c r="M65" s="26"/>
      <c r="N65" s="26"/>
      <c r="O65" s="26"/>
      <c r="P65" s="74"/>
      <c r="Q65" s="26"/>
      <c r="R65" s="3">
        <f t="shared" si="27"/>
        <v>6</v>
      </c>
      <c r="S65" s="4">
        <f t="shared" si="28"/>
        <v>1</v>
      </c>
      <c r="T65" s="5">
        <f t="shared" si="29"/>
        <v>5</v>
      </c>
      <c r="U65" s="6">
        <f t="shared" si="30"/>
        <v>16.666666666666664</v>
      </c>
      <c r="V65" s="4">
        <f t="shared" si="31"/>
        <v>33</v>
      </c>
      <c r="W65" s="4">
        <f t="shared" si="31"/>
        <v>4</v>
      </c>
      <c r="X65" s="17">
        <f t="shared" si="31"/>
        <v>29</v>
      </c>
      <c r="Y65" s="6">
        <f t="shared" si="32"/>
        <v>12.121212121212121</v>
      </c>
    </row>
    <row r="66" spans="1:25" ht="13.5" customHeight="1" thickBot="1">
      <c r="A66" s="44" t="s">
        <v>78</v>
      </c>
      <c r="B66" s="65" t="s">
        <v>77</v>
      </c>
      <c r="C66" s="96">
        <v>2</v>
      </c>
      <c r="D66" s="86">
        <v>0</v>
      </c>
      <c r="E66" s="86">
        <v>2</v>
      </c>
      <c r="F66" s="68">
        <v>0</v>
      </c>
      <c r="G66" s="117"/>
      <c r="H66" s="26"/>
      <c r="I66" s="26"/>
      <c r="J66" s="26"/>
      <c r="K66" s="26"/>
      <c r="L66" s="26"/>
      <c r="M66" s="26"/>
      <c r="N66" s="26"/>
      <c r="O66" s="26"/>
      <c r="P66" s="74"/>
      <c r="Q66" s="26"/>
      <c r="R66" s="3">
        <f t="shared" si="27"/>
        <v>0</v>
      </c>
      <c r="S66" s="4">
        <f t="shared" si="28"/>
        <v>0</v>
      </c>
      <c r="T66" s="5">
        <f t="shared" si="29"/>
        <v>0</v>
      </c>
      <c r="U66" s="6">
        <f t="shared" si="30"/>
      </c>
      <c r="V66" s="4">
        <f>C66+R66</f>
        <v>2</v>
      </c>
      <c r="W66" s="4">
        <f>D66+S66</f>
        <v>0</v>
      </c>
      <c r="X66" s="17">
        <f>E66+T66</f>
        <v>2</v>
      </c>
      <c r="Y66" s="6">
        <f t="shared" si="32"/>
        <v>0</v>
      </c>
    </row>
    <row r="67" spans="1:25" ht="13.5" customHeight="1" thickBot="1">
      <c r="A67" s="44" t="s">
        <v>79</v>
      </c>
      <c r="B67" s="68" t="s">
        <v>77</v>
      </c>
      <c r="C67" s="96">
        <v>24</v>
      </c>
      <c r="D67" s="86">
        <v>1</v>
      </c>
      <c r="E67" s="86">
        <v>23</v>
      </c>
      <c r="F67" s="68">
        <v>4.17</v>
      </c>
      <c r="G67" s="117">
        <v>0</v>
      </c>
      <c r="H67" s="26">
        <v>0</v>
      </c>
      <c r="I67" s="26"/>
      <c r="J67" s="26"/>
      <c r="K67" s="26"/>
      <c r="L67" s="26"/>
      <c r="M67" s="26"/>
      <c r="N67" s="26"/>
      <c r="O67" s="26"/>
      <c r="P67" s="74"/>
      <c r="Q67" s="26"/>
      <c r="R67" s="3">
        <f t="shared" si="27"/>
        <v>6</v>
      </c>
      <c r="S67" s="4">
        <f t="shared" si="28"/>
        <v>0</v>
      </c>
      <c r="T67" s="5">
        <f t="shared" si="29"/>
        <v>6</v>
      </c>
      <c r="U67" s="6">
        <f t="shared" si="30"/>
        <v>0</v>
      </c>
      <c r="V67" s="4">
        <f t="shared" si="31"/>
        <v>30</v>
      </c>
      <c r="W67" s="4">
        <f t="shared" si="31"/>
        <v>1</v>
      </c>
      <c r="X67" s="17">
        <f t="shared" si="31"/>
        <v>29</v>
      </c>
      <c r="Y67" s="6">
        <f t="shared" si="32"/>
        <v>3.3333333333333335</v>
      </c>
    </row>
    <row r="68" spans="1:25" ht="13.5" customHeight="1" thickBot="1">
      <c r="A68" s="44" t="s">
        <v>80</v>
      </c>
      <c r="B68" s="65" t="s">
        <v>77</v>
      </c>
      <c r="C68" s="96">
        <v>1</v>
      </c>
      <c r="D68" s="86">
        <v>0</v>
      </c>
      <c r="E68" s="86">
        <v>1</v>
      </c>
      <c r="F68" s="68">
        <v>0</v>
      </c>
      <c r="G68" s="117"/>
      <c r="H68" s="26"/>
      <c r="I68" s="26"/>
      <c r="J68" s="26"/>
      <c r="K68" s="26"/>
      <c r="L68" s="26"/>
      <c r="M68" s="26"/>
      <c r="N68" s="26"/>
      <c r="O68" s="26"/>
      <c r="P68" s="74"/>
      <c r="Q68" s="26"/>
      <c r="R68" s="3">
        <f t="shared" si="27"/>
        <v>0</v>
      </c>
      <c r="S68" s="4">
        <f t="shared" si="28"/>
        <v>0</v>
      </c>
      <c r="T68" s="5">
        <f t="shared" si="29"/>
        <v>0</v>
      </c>
      <c r="U68" s="6">
        <f t="shared" si="30"/>
      </c>
      <c r="V68" s="4">
        <f t="shared" si="31"/>
        <v>1</v>
      </c>
      <c r="W68" s="4">
        <f t="shared" si="31"/>
        <v>0</v>
      </c>
      <c r="X68" s="17">
        <f t="shared" si="31"/>
        <v>1</v>
      </c>
      <c r="Y68" s="6">
        <f t="shared" si="32"/>
        <v>0</v>
      </c>
    </row>
    <row r="69" spans="1:25" ht="13.5" customHeight="1" thickBot="1">
      <c r="A69" s="42" t="s">
        <v>36</v>
      </c>
      <c r="B69" s="69" t="s">
        <v>77</v>
      </c>
      <c r="C69" s="97">
        <v>0</v>
      </c>
      <c r="D69" s="89">
        <v>0</v>
      </c>
      <c r="E69" s="89">
        <v>0</v>
      </c>
      <c r="F69" s="69">
        <v>0</v>
      </c>
      <c r="G69" s="117"/>
      <c r="H69" s="26"/>
      <c r="I69" s="26"/>
      <c r="J69" s="26"/>
      <c r="K69" s="26"/>
      <c r="L69" s="26"/>
      <c r="M69" s="26"/>
      <c r="N69" s="26"/>
      <c r="O69" s="26"/>
      <c r="P69" s="74"/>
      <c r="Q69" s="26"/>
      <c r="R69" s="3">
        <f t="shared" si="27"/>
        <v>0</v>
      </c>
      <c r="S69" s="4">
        <f t="shared" si="28"/>
        <v>0</v>
      </c>
      <c r="T69" s="18">
        <f t="shared" si="29"/>
        <v>0</v>
      </c>
      <c r="U69" s="6">
        <f t="shared" si="30"/>
      </c>
      <c r="V69" s="4">
        <f t="shared" si="31"/>
        <v>0</v>
      </c>
      <c r="W69" s="4">
        <f t="shared" si="31"/>
        <v>0</v>
      </c>
      <c r="X69" s="17">
        <f t="shared" si="31"/>
        <v>0</v>
      </c>
      <c r="Y69" s="6">
        <f t="shared" si="32"/>
      </c>
    </row>
    <row r="70" spans="22:25" ht="12.75">
      <c r="V70" s="37"/>
      <c r="W70" s="37"/>
      <c r="X70" s="37"/>
      <c r="Y70" s="115"/>
    </row>
    <row r="71" spans="1:25" ht="12.75">
      <c r="A71" s="49" t="s">
        <v>21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37"/>
      <c r="W71" s="37"/>
      <c r="X71" s="37"/>
      <c r="Y71" s="115"/>
    </row>
    <row r="72" spans="2:21" ht="12.75"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</row>
  </sheetData>
  <sheetProtection/>
  <mergeCells count="6">
    <mergeCell ref="G3:Q3"/>
    <mergeCell ref="R3:U3"/>
    <mergeCell ref="B71:U71"/>
    <mergeCell ref="C3:F3"/>
    <mergeCell ref="V3:Y3"/>
    <mergeCell ref="B72:U72"/>
  </mergeCells>
  <printOptions/>
  <pageMargins left="0.7" right="0.7" top="0.75" bottom="0.75" header="0.3" footer="0.3"/>
  <pageSetup horizontalDpi="600" verticalDpi="600" orientation="portrait" paperSize="9" r:id="rId1"/>
  <ignoredErrors>
    <ignoredError sqref="R5:S5 S18:T19 S52:T52 R6:T9 R11:T17 R20:T21 R30:T38 R67:T69 R53:T54 R44:T50 S43:T43 R40:T42 S39:T39 R56:T65 S55:T55 R23:T28 S22:T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</cp:lastModifiedBy>
  <cp:lastPrinted>2016-09-07T12:28:47Z</cp:lastPrinted>
  <dcterms:created xsi:type="dcterms:W3CDTF">2002-10-11T16:39:46Z</dcterms:created>
  <dcterms:modified xsi:type="dcterms:W3CDTF">2023-03-30T20:09:27Z</dcterms:modified>
  <cp:category/>
  <cp:version/>
  <cp:contentType/>
  <cp:contentStatus/>
</cp:coreProperties>
</file>